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C:\Users\Christian VOLLE\Documents\AVH\Accessibilité\Accessibilité numérique\Accessibilité Web\_Mise en conformité\Sites publics\Légifrance\Ano\"/>
    </mc:Choice>
  </mc:AlternateContent>
  <xr:revisionPtr revIDLastSave="0" documentId="13_ncr:1_{06082307-0EBD-42D5-9589-CF226E947D0A}" xr6:coauthVersionLast="47" xr6:coauthVersionMax="47" xr10:uidLastSave="{00000000-0000-0000-0000-000000000000}"/>
  <bookViews>
    <workbookView xWindow="-120" yWindow="-120" windowWidth="29040" windowHeight="15060" tabRatio="881" xr2:uid="{00000000-000D-0000-FFFF-FFFF00000000}"/>
  </bookViews>
  <sheets>
    <sheet name="Commentaires" sheetId="50" r:id="rId1"/>
    <sheet name="Echantillon" sheetId="1" r:id="rId2"/>
    <sheet name="Criteres" sheetId="2" r:id="rId3"/>
    <sheet name="Resultats" sheetId="4" r:id="rId4"/>
    <sheet name="BaseDeCalcul" sheetId="26" r:id="rId5"/>
    <sheet name="Synthese" sheetId="3" r:id="rId6"/>
    <sheet name="P01" sheetId="5" r:id="rId7"/>
    <sheet name="P02" sheetId="6" r:id="rId8"/>
    <sheet name="P03" sheetId="7" r:id="rId9"/>
    <sheet name="P04" sheetId="8" r:id="rId10"/>
    <sheet name="P05" sheetId="9" r:id="rId11"/>
    <sheet name="P06" sheetId="10" r:id="rId12"/>
    <sheet name="P07" sheetId="11" r:id="rId13"/>
    <sheet name="P08" sheetId="12" r:id="rId14"/>
    <sheet name="P09" sheetId="13" r:id="rId15"/>
    <sheet name="P10" sheetId="14" r:id="rId16"/>
    <sheet name="P11" sheetId="16" r:id="rId17"/>
    <sheet name="P12" sheetId="17" r:id="rId18"/>
    <sheet name="P13" sheetId="18" r:id="rId19"/>
    <sheet name="P14" sheetId="19" r:id="rId20"/>
    <sheet name="P15" sheetId="20" r:id="rId21"/>
    <sheet name="P16" sheetId="21" r:id="rId22"/>
    <sheet name="P17" sheetId="22" r:id="rId23"/>
    <sheet name="P18" sheetId="23" r:id="rId24"/>
    <sheet name="P19" sheetId="24" r:id="rId25"/>
    <sheet name="P20" sheetId="25" r:id="rId26"/>
    <sheet name="P21" sheetId="30" r:id="rId27"/>
    <sheet name="P22" sheetId="31" r:id="rId28"/>
    <sheet name="P23" sheetId="32" r:id="rId29"/>
    <sheet name="P24" sheetId="33" r:id="rId30"/>
    <sheet name="P25" sheetId="34" r:id="rId31"/>
    <sheet name="P26" sheetId="35" r:id="rId32"/>
    <sheet name="P27" sheetId="37" r:id="rId33"/>
    <sheet name="P28" sheetId="38" r:id="rId34"/>
    <sheet name="P29" sheetId="39" r:id="rId35"/>
    <sheet name="P30" sheetId="40" r:id="rId36"/>
    <sheet name="P31" sheetId="43" r:id="rId37"/>
    <sheet name="P32" sheetId="42" r:id="rId38"/>
    <sheet name="P33" sheetId="41" r:id="rId39"/>
    <sheet name="P34" sheetId="45" r:id="rId40"/>
    <sheet name="P35" sheetId="44" r:id="rId41"/>
    <sheet name="P36" sheetId="46" r:id="rId42"/>
    <sheet name="P37" sheetId="36" r:id="rId43"/>
    <sheet name="P38" sheetId="47" state="hidden" r:id="rId44"/>
    <sheet name="P39" sheetId="49" state="hidden" r:id="rId45"/>
    <sheet name="P40" sheetId="48" state="hidden" r:id="rId46"/>
    <sheet name="Annulation" sheetId="29" r:id="rId47"/>
  </sheets>
  <definedNames>
    <definedName name="_xlnm._FilterDatabase" localSheetId="4" hidden="1">BaseDeCalcul!$D$6:$R$6</definedName>
    <definedName name="_xlnm._FilterDatabase" localSheetId="2" hidden="1">Criteres!$B$3:$E$140</definedName>
    <definedName name="_xlnm._FilterDatabase" localSheetId="6" hidden="1">'P01'!$A$3:$J$140</definedName>
    <definedName name="_xlnm._FilterDatabase" localSheetId="7" hidden="1">'P02'!$A$3:$H$140</definedName>
    <definedName name="_xlnm._FilterDatabase" localSheetId="8" hidden="1">'P03'!$A$3:$H$140</definedName>
    <definedName name="_xlnm._FilterDatabase" localSheetId="9" hidden="1">'P04'!$A$3:$J$140</definedName>
    <definedName name="_xlnm._FilterDatabase" localSheetId="10" hidden="1">'P05'!$A$3:$J$140</definedName>
    <definedName name="_xlnm._FilterDatabase" localSheetId="11" hidden="1">'P06'!$A$3:$J$140</definedName>
    <definedName name="_xlnm._FilterDatabase" localSheetId="12" hidden="1">'P07'!$A$3:$J$140</definedName>
    <definedName name="_xlnm._FilterDatabase" localSheetId="13" hidden="1">'P08'!$A$3:$J$140</definedName>
    <definedName name="_xlnm._FilterDatabase" localSheetId="14" hidden="1">'P09'!$A$3:$J$140</definedName>
    <definedName name="_xlnm._FilterDatabase" localSheetId="15" hidden="1">'P10'!$A$3:$J$140</definedName>
    <definedName name="_xlnm._FilterDatabase" localSheetId="16" hidden="1">'P11'!$A$3:$H$136</definedName>
    <definedName name="_xlnm._FilterDatabase" localSheetId="17" hidden="1">'P12'!$A$3:$J$140</definedName>
    <definedName name="_xlnm._FilterDatabase" localSheetId="18" hidden="1">'P13'!$A$3:$H$140</definedName>
    <definedName name="_xlnm._FilterDatabase" localSheetId="19" hidden="1">'P14'!$A$3:$J$140</definedName>
    <definedName name="_xlnm._FilterDatabase" localSheetId="20" hidden="1">'P15'!$A$3:$H$140</definedName>
    <definedName name="_xlnm._FilterDatabase" localSheetId="21" hidden="1">'P16'!$A$3:$J$140</definedName>
    <definedName name="_xlnm._FilterDatabase" localSheetId="22" hidden="1">'P17'!$A$3:$H$140</definedName>
    <definedName name="_xlnm._FilterDatabase" localSheetId="23" hidden="1">'P18'!$A$3:$J$140</definedName>
    <definedName name="_xlnm._FilterDatabase" localSheetId="24" hidden="1">'P19'!$A$3:$J$140</definedName>
    <definedName name="_xlnm._FilterDatabase" localSheetId="25" hidden="1">'P20'!$A$3:$J$140</definedName>
    <definedName name="_xlnm._FilterDatabase" localSheetId="26" hidden="1">'P21'!$A$3:$J$140</definedName>
    <definedName name="_xlnm._FilterDatabase" localSheetId="27" hidden="1">'P22'!$A$3:$J$140</definedName>
    <definedName name="_xlnm._FilterDatabase" localSheetId="28" hidden="1">'P23'!$A$3:$J$140</definedName>
    <definedName name="_xlnm._FilterDatabase" localSheetId="29" hidden="1">'P24'!$A$3:$H$140</definedName>
    <definedName name="_xlnm._FilterDatabase" localSheetId="30" hidden="1">'P25'!$A$3:$H$3</definedName>
    <definedName name="_xlnm._FilterDatabase" localSheetId="31" hidden="1">'P26'!$A$3:$J$140</definedName>
    <definedName name="_xlnm._FilterDatabase" localSheetId="32" hidden="1">'P27'!$A$3:$H$140</definedName>
    <definedName name="_xlnm._FilterDatabase" localSheetId="33" hidden="1">'P28'!$A$3:$H$140</definedName>
    <definedName name="_xlnm._FilterDatabase" localSheetId="34" hidden="1">'P29'!$A$3:$H$140</definedName>
    <definedName name="_xlnm._FilterDatabase" localSheetId="35" hidden="1">'P30'!$A$3:$H$140</definedName>
    <definedName name="_xlnm._FilterDatabase" localSheetId="36" hidden="1">'P31'!$A$3:$H$140</definedName>
    <definedName name="_xlnm._FilterDatabase" localSheetId="37" hidden="1">'P32'!$A$3:$H$140</definedName>
    <definedName name="_xlnm._FilterDatabase" localSheetId="38" hidden="1">'P33'!$A$3:$H$140</definedName>
    <definedName name="_xlnm._FilterDatabase" localSheetId="39" hidden="1">'P34'!$A$3:$H$140</definedName>
    <definedName name="_xlnm._FilterDatabase" localSheetId="40" hidden="1">'P35'!$A$3:$H$140</definedName>
    <definedName name="_xlnm._FilterDatabase" localSheetId="41" hidden="1">'P36'!$A$3:$H$140</definedName>
    <definedName name="_xlnm._FilterDatabase" localSheetId="42" hidden="1">'P37'!$A$3:$H$140</definedName>
    <definedName name="_xlnm._FilterDatabase" localSheetId="43" hidden="1">'P38'!$A$3:$H$3</definedName>
    <definedName name="_xlnm._FilterDatabase" localSheetId="44" hidden="1">'P39'!$A$3:$H$3</definedName>
    <definedName name="_xlnm._FilterDatabase" localSheetId="45" hidden="1">'P40'!$A$3:$H$3</definedName>
    <definedName name="_xlnm._FilterDatabase" localSheetId="5" hidden="1">Synthese!$A$3:$AU$3</definedName>
    <definedName name="_xlnm.Print_Titles" localSheetId="16">'P11'!$3:$3</definedName>
    <definedName name="_xlnm.Print_Titles" localSheetId="17">'P12'!$3:$3</definedName>
    <definedName name="_xlnm.Print_Titles" localSheetId="18">'P13'!$3:$3</definedName>
    <definedName name="_xlnm.Print_Titles" localSheetId="19">'P14'!$3:$3</definedName>
    <definedName name="_xlnm.Print_Titles" localSheetId="20">'P15'!$3:$3</definedName>
    <definedName name="_xlnm.Print_Titles" localSheetId="21">'P16'!$3:$3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6" l="1"/>
  <c r="E1" i="50" s="1"/>
  <c r="J2" i="7"/>
  <c r="J2" i="8"/>
  <c r="J2" i="9"/>
  <c r="J2" i="10"/>
  <c r="J2" i="11"/>
  <c r="J2" i="12"/>
  <c r="J2" i="13"/>
  <c r="J2" i="14"/>
  <c r="J2" i="16"/>
  <c r="J2" i="17"/>
  <c r="J2" i="18"/>
  <c r="J2" i="19"/>
  <c r="J2" i="20"/>
  <c r="J2" i="21"/>
  <c r="J2" i="22"/>
  <c r="J2" i="23"/>
  <c r="J2" i="24"/>
  <c r="J2" i="25"/>
  <c r="J2" i="30"/>
  <c r="J2" i="31"/>
  <c r="J2" i="32"/>
  <c r="J2" i="33"/>
  <c r="J2" i="34"/>
  <c r="J2" i="35"/>
  <c r="J2" i="37"/>
  <c r="J2" i="38"/>
  <c r="J2" i="39"/>
  <c r="J2" i="40"/>
  <c r="J2" i="43"/>
  <c r="J2" i="42"/>
  <c r="J2" i="41"/>
  <c r="J2" i="45"/>
  <c r="J2" i="44"/>
  <c r="J2" i="46"/>
  <c r="J2" i="36"/>
  <c r="J2" i="5"/>
  <c r="D2" i="5" l="1"/>
  <c r="AA7" i="26"/>
  <c r="AA8" i="26"/>
  <c r="AA9" i="26"/>
  <c r="AA10" i="26"/>
  <c r="AA11" i="26"/>
  <c r="AA12" i="26"/>
  <c r="AA13" i="26"/>
  <c r="AA14" i="26"/>
  <c r="AA1" i="26" s="1"/>
  <c r="AA15" i="26"/>
  <c r="AA16" i="26"/>
  <c r="AA17" i="26"/>
  <c r="AA18" i="26"/>
  <c r="AA19" i="26"/>
  <c r="AA20" i="26"/>
  <c r="AA21" i="26"/>
  <c r="AA22" i="26"/>
  <c r="AA23" i="26"/>
  <c r="AA24" i="26"/>
  <c r="AA25" i="26"/>
  <c r="AA26" i="26"/>
  <c r="AA27" i="26"/>
  <c r="AA28" i="26"/>
  <c r="AA29" i="26"/>
  <c r="AA30" i="26"/>
  <c r="AA31" i="26"/>
  <c r="AA32" i="26"/>
  <c r="AA33" i="26"/>
  <c r="AA34" i="26"/>
  <c r="AA35" i="26"/>
  <c r="AA36" i="26"/>
  <c r="AA37" i="26"/>
  <c r="AA38" i="26"/>
  <c r="AA39" i="26"/>
  <c r="AA40" i="26"/>
  <c r="AA41" i="26"/>
  <c r="AA42" i="26"/>
  <c r="AA43" i="26"/>
  <c r="AA44" i="26"/>
  <c r="AA45" i="26"/>
  <c r="AA46" i="26"/>
  <c r="AA47" i="26"/>
  <c r="AA48" i="26"/>
  <c r="AA49" i="26"/>
  <c r="AA50" i="26"/>
  <c r="AA51" i="26"/>
  <c r="AA52" i="26"/>
  <c r="AA53" i="26"/>
  <c r="AA54" i="26"/>
  <c r="AA55" i="26"/>
  <c r="AA56" i="26"/>
  <c r="AA57" i="26"/>
  <c r="AA58" i="26"/>
  <c r="AA59" i="26"/>
  <c r="AA60" i="26"/>
  <c r="AA61" i="26"/>
  <c r="AA62" i="26"/>
  <c r="AA63" i="26"/>
  <c r="AA64" i="26"/>
  <c r="AA65" i="26"/>
  <c r="AA66" i="26"/>
  <c r="AA67" i="26"/>
  <c r="AA68" i="26"/>
  <c r="AA69" i="26"/>
  <c r="AA70" i="26"/>
  <c r="AA71" i="26"/>
  <c r="AA72" i="26"/>
  <c r="AA73" i="26"/>
  <c r="AA74" i="26"/>
  <c r="AA75" i="26"/>
  <c r="AA76" i="26"/>
  <c r="AA77" i="26"/>
  <c r="AA78" i="26"/>
  <c r="AA79" i="26"/>
  <c r="AA80" i="26"/>
  <c r="AA81" i="26"/>
  <c r="AA82" i="26"/>
  <c r="AA83" i="26"/>
  <c r="AA84" i="26"/>
  <c r="AA85" i="26"/>
  <c r="AA86" i="26"/>
  <c r="AA87" i="26"/>
  <c r="AA88" i="26"/>
  <c r="AA89" i="26"/>
  <c r="AA90" i="26"/>
  <c r="AA91" i="26"/>
  <c r="AA92" i="26"/>
  <c r="AA93" i="26"/>
  <c r="AA94" i="26"/>
  <c r="AA95" i="26"/>
  <c r="AA96" i="26"/>
  <c r="AA97" i="26"/>
  <c r="AA98" i="26"/>
  <c r="AA99" i="26"/>
  <c r="AA100" i="26"/>
  <c r="AA101" i="26"/>
  <c r="AA102" i="26"/>
  <c r="AA103" i="26"/>
  <c r="AA104" i="26"/>
  <c r="AA105" i="26"/>
  <c r="AA106" i="26"/>
  <c r="AA107" i="26"/>
  <c r="AA108" i="26"/>
  <c r="AA109" i="26"/>
  <c r="AA110" i="26"/>
  <c r="AA111" i="26"/>
  <c r="AA112" i="26"/>
  <c r="AA113" i="26"/>
  <c r="AA114" i="26"/>
  <c r="AA115" i="26"/>
  <c r="AA116" i="26"/>
  <c r="AA117" i="26"/>
  <c r="AA118" i="26"/>
  <c r="AA119" i="26"/>
  <c r="AA120" i="26"/>
  <c r="AA121" i="26"/>
  <c r="AA122" i="26"/>
  <c r="AA123" i="26"/>
  <c r="AA124" i="26"/>
  <c r="AA125" i="26"/>
  <c r="AA126" i="26"/>
  <c r="AA127" i="26"/>
  <c r="AA128" i="26"/>
  <c r="AA129" i="26"/>
  <c r="AA130" i="26"/>
  <c r="AA131" i="26"/>
  <c r="AA132" i="26"/>
  <c r="AA133" i="26"/>
  <c r="AA134" i="26"/>
  <c r="AA135" i="26"/>
  <c r="AA136" i="26"/>
  <c r="AA137" i="26"/>
  <c r="AA138" i="26"/>
  <c r="AA139" i="26"/>
  <c r="AA140" i="26"/>
  <c r="AA141" i="26"/>
  <c r="AA142" i="26"/>
  <c r="AA143" i="26"/>
  <c r="AB7" i="26"/>
  <c r="AB8" i="26"/>
  <c r="AB9" i="26"/>
  <c r="AB10" i="26"/>
  <c r="AB11" i="26"/>
  <c r="AB12" i="26"/>
  <c r="AB13" i="26"/>
  <c r="AB14" i="26"/>
  <c r="AB15" i="26"/>
  <c r="AB16" i="26"/>
  <c r="AB17" i="26"/>
  <c r="AB18" i="26"/>
  <c r="AB19" i="26"/>
  <c r="AB20" i="26"/>
  <c r="AB21" i="26"/>
  <c r="AB22" i="26"/>
  <c r="AB23" i="26"/>
  <c r="AB24" i="26"/>
  <c r="AB25" i="26"/>
  <c r="AB26" i="26"/>
  <c r="AB27" i="26"/>
  <c r="AB28" i="26"/>
  <c r="AB29" i="26"/>
  <c r="AB30" i="26"/>
  <c r="AB31" i="26"/>
  <c r="AB32"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73" i="26"/>
  <c r="AB74" i="26"/>
  <c r="AB75" i="26"/>
  <c r="AB76" i="26"/>
  <c r="AB77" i="26"/>
  <c r="AB78" i="26"/>
  <c r="AB79" i="26"/>
  <c r="AB80" i="26"/>
  <c r="AB81" i="26"/>
  <c r="AB82" i="26"/>
  <c r="AB83" i="26"/>
  <c r="AB84" i="26"/>
  <c r="AB85" i="26"/>
  <c r="AB86" i="26"/>
  <c r="AB87" i="26"/>
  <c r="AB88" i="26"/>
  <c r="AB89" i="26"/>
  <c r="AB90" i="26"/>
  <c r="AB91" i="26"/>
  <c r="AB92" i="26"/>
  <c r="AB93" i="26"/>
  <c r="AB94" i="26"/>
  <c r="AB95" i="26"/>
  <c r="AB96" i="26"/>
  <c r="AB97" i="26"/>
  <c r="AB98" i="26"/>
  <c r="AB99" i="26"/>
  <c r="AB100" i="26"/>
  <c r="AB101" i="26"/>
  <c r="AB102" i="26"/>
  <c r="AB103" i="26"/>
  <c r="AB104" i="26"/>
  <c r="AB105" i="26"/>
  <c r="AB106" i="26"/>
  <c r="AB107" i="26"/>
  <c r="AB108" i="26"/>
  <c r="AB109" i="26"/>
  <c r="AB110" i="26"/>
  <c r="AB111" i="26"/>
  <c r="AB112" i="26"/>
  <c r="AB113" i="26"/>
  <c r="AB114" i="26"/>
  <c r="AB115" i="26"/>
  <c r="AB116" i="26"/>
  <c r="AB117" i="26"/>
  <c r="AB118" i="26"/>
  <c r="AB119" i="26"/>
  <c r="AB120" i="26"/>
  <c r="AB121" i="26"/>
  <c r="AB122" i="26"/>
  <c r="AB123" i="26"/>
  <c r="AB124" i="26"/>
  <c r="AB125" i="26"/>
  <c r="AB126" i="26"/>
  <c r="AB127" i="26"/>
  <c r="AB128" i="26"/>
  <c r="AB129" i="26"/>
  <c r="AB130" i="26"/>
  <c r="AB131" i="26"/>
  <c r="AB132" i="26"/>
  <c r="AB133" i="26"/>
  <c r="AB134" i="26"/>
  <c r="AB135" i="26"/>
  <c r="AB136" i="26"/>
  <c r="AB137" i="26"/>
  <c r="AB138" i="26"/>
  <c r="AB139" i="26"/>
  <c r="AB140" i="26"/>
  <c r="AB141" i="26"/>
  <c r="AB142" i="26"/>
  <c r="AB143" i="26"/>
  <c r="AB1" i="26"/>
  <c r="AC7" i="26"/>
  <c r="AC8" i="26"/>
  <c r="AC9" i="26"/>
  <c r="AC10" i="26"/>
  <c r="AF7" i="3" s="1"/>
  <c r="AC11" i="26"/>
  <c r="AC12" i="26"/>
  <c r="AC13" i="26"/>
  <c r="AC14" i="26"/>
  <c r="AC15" i="26"/>
  <c r="AC16" i="26"/>
  <c r="AC17" i="26"/>
  <c r="AC18" i="26"/>
  <c r="AF15" i="3" s="1"/>
  <c r="AC19" i="26"/>
  <c r="AC20" i="26"/>
  <c r="AC21" i="26"/>
  <c r="AC22" i="26"/>
  <c r="AC23" i="26"/>
  <c r="AC24" i="26"/>
  <c r="AC25" i="26"/>
  <c r="AC26" i="26"/>
  <c r="AF23" i="3" s="1"/>
  <c r="AC27" i="26"/>
  <c r="AC28" i="26"/>
  <c r="AC29" i="26"/>
  <c r="AC30" i="26"/>
  <c r="AC31" i="26"/>
  <c r="AC32" i="26"/>
  <c r="AC33" i="26"/>
  <c r="AC34" i="26"/>
  <c r="AF31" i="3" s="1"/>
  <c r="AC35" i="26"/>
  <c r="AC36" i="26"/>
  <c r="AC37" i="26"/>
  <c r="AC38" i="26"/>
  <c r="AC39" i="26"/>
  <c r="AC40" i="26"/>
  <c r="AC41" i="26"/>
  <c r="AC42" i="26"/>
  <c r="AF39" i="3" s="1"/>
  <c r="AC43" i="26"/>
  <c r="AC44" i="26"/>
  <c r="AC45" i="26"/>
  <c r="AC46" i="26"/>
  <c r="AC47" i="26"/>
  <c r="AC48" i="26"/>
  <c r="AC49" i="26"/>
  <c r="AC50" i="26"/>
  <c r="AF47" i="3" s="1"/>
  <c r="AC51" i="26"/>
  <c r="AC52" i="26"/>
  <c r="AC53" i="26"/>
  <c r="AC54" i="26"/>
  <c r="AC55" i="26"/>
  <c r="AC56" i="26"/>
  <c r="AC57" i="26"/>
  <c r="AC58" i="26"/>
  <c r="AF55" i="3" s="1"/>
  <c r="AC59" i="26"/>
  <c r="AC60" i="26"/>
  <c r="AC61" i="26"/>
  <c r="AC62" i="26"/>
  <c r="AC63" i="26"/>
  <c r="AC64" i="26"/>
  <c r="AC65" i="26"/>
  <c r="AF62" i="3" s="1"/>
  <c r="AC66" i="26"/>
  <c r="AF63" i="3" s="1"/>
  <c r="AC67" i="26"/>
  <c r="AC68" i="26"/>
  <c r="AC69" i="26"/>
  <c r="AC70" i="26"/>
  <c r="AC71" i="26"/>
  <c r="AC72" i="26"/>
  <c r="AC73" i="26"/>
  <c r="AC74" i="26"/>
  <c r="AF71" i="3" s="1"/>
  <c r="AC75" i="26"/>
  <c r="AC76" i="26"/>
  <c r="AC77" i="26"/>
  <c r="AC78" i="26"/>
  <c r="AC79" i="26"/>
  <c r="AC80" i="26"/>
  <c r="AC81" i="26"/>
  <c r="AC82" i="26"/>
  <c r="AF79" i="3" s="1"/>
  <c r="AC83" i="26"/>
  <c r="AC84" i="26"/>
  <c r="AC85" i="26"/>
  <c r="AC86" i="26"/>
  <c r="AC87" i="26"/>
  <c r="AC88" i="26"/>
  <c r="AC89" i="26"/>
  <c r="AC90" i="26"/>
  <c r="AF87" i="3" s="1"/>
  <c r="AC91" i="26"/>
  <c r="AC92" i="26"/>
  <c r="AC93" i="26"/>
  <c r="AC94" i="26"/>
  <c r="AC95" i="26"/>
  <c r="AC96" i="26"/>
  <c r="AC97" i="26"/>
  <c r="AC98" i="26"/>
  <c r="AF95" i="3" s="1"/>
  <c r="AC99" i="26"/>
  <c r="AC100" i="26"/>
  <c r="AC101" i="26"/>
  <c r="AC102" i="26"/>
  <c r="AC103" i="26"/>
  <c r="AC104" i="26"/>
  <c r="AC105" i="26"/>
  <c r="AC106" i="26"/>
  <c r="AF103" i="3" s="1"/>
  <c r="AC107" i="26"/>
  <c r="AC108" i="26"/>
  <c r="AC109" i="26"/>
  <c r="AC110" i="26"/>
  <c r="AC111" i="26"/>
  <c r="AC112" i="26"/>
  <c r="AC113" i="26"/>
  <c r="AC114" i="26"/>
  <c r="AF111" i="3" s="1"/>
  <c r="AC115" i="26"/>
  <c r="AC116" i="26"/>
  <c r="AC117" i="26"/>
  <c r="AC118" i="26"/>
  <c r="AC119" i="26"/>
  <c r="AC120" i="26"/>
  <c r="AC121" i="26"/>
  <c r="AC122" i="26"/>
  <c r="AF119" i="3" s="1"/>
  <c r="AC123" i="26"/>
  <c r="AC124" i="26"/>
  <c r="AC125" i="26"/>
  <c r="AC126" i="26"/>
  <c r="AC127" i="26"/>
  <c r="AC128" i="26"/>
  <c r="AC129" i="26"/>
  <c r="AC130" i="26"/>
  <c r="AF127" i="3" s="1"/>
  <c r="AC131" i="26"/>
  <c r="AC132" i="26"/>
  <c r="AC133" i="26"/>
  <c r="AC134" i="26"/>
  <c r="AC135" i="26"/>
  <c r="AC136" i="26"/>
  <c r="AC137" i="26"/>
  <c r="AC138" i="26"/>
  <c r="AF135" i="3" s="1"/>
  <c r="AC139" i="26"/>
  <c r="AC140" i="26"/>
  <c r="AC141" i="26"/>
  <c r="AC142" i="26"/>
  <c r="AC143" i="26"/>
  <c r="AD7" i="26"/>
  <c r="AD8" i="26"/>
  <c r="AD9" i="26"/>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D114" i="26"/>
  <c r="AD115" i="26"/>
  <c r="AD116" i="26"/>
  <c r="AD117" i="26"/>
  <c r="AD118" i="26"/>
  <c r="AD119" i="26"/>
  <c r="AD120" i="26"/>
  <c r="AD121" i="26"/>
  <c r="AD122" i="26"/>
  <c r="AD123" i="26"/>
  <c r="AD124" i="26"/>
  <c r="AD125" i="26"/>
  <c r="AD126" i="26"/>
  <c r="AD127" i="26"/>
  <c r="AD128" i="26"/>
  <c r="AD129" i="26"/>
  <c r="AD130" i="26"/>
  <c r="AD131" i="26"/>
  <c r="AD132" i="26"/>
  <c r="AD133" i="26"/>
  <c r="AD134" i="26"/>
  <c r="AD135" i="26"/>
  <c r="AD136" i="26"/>
  <c r="AD137" i="26"/>
  <c r="AD138" i="26"/>
  <c r="AD139" i="26"/>
  <c r="AD140" i="26"/>
  <c r="AD141" i="26"/>
  <c r="AD142" i="26"/>
  <c r="AD143" i="26"/>
  <c r="AD1" i="26"/>
  <c r="AD2" i="26"/>
  <c r="AD5" i="26"/>
  <c r="AE7" i="26"/>
  <c r="AE8" i="26"/>
  <c r="AE9" i="26"/>
  <c r="AE10" i="26"/>
  <c r="AE11" i="26"/>
  <c r="AE12" i="26"/>
  <c r="AE13" i="26"/>
  <c r="AE14"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14" i="26"/>
  <c r="AE115" i="26"/>
  <c r="AE116" i="26"/>
  <c r="AE117" i="26"/>
  <c r="AE118" i="26"/>
  <c r="AE119" i="26"/>
  <c r="AE120" i="26"/>
  <c r="AE121" i="26"/>
  <c r="AE122" i="26"/>
  <c r="AE123" i="26"/>
  <c r="AE124" i="26"/>
  <c r="AE125" i="26"/>
  <c r="AE126" i="26"/>
  <c r="AE127" i="26"/>
  <c r="AE128" i="26"/>
  <c r="AE129" i="26"/>
  <c r="AE130" i="26"/>
  <c r="AE131" i="26"/>
  <c r="AE132" i="26"/>
  <c r="AE133" i="26"/>
  <c r="AE134" i="26"/>
  <c r="AE135" i="26"/>
  <c r="AE136" i="26"/>
  <c r="AE137" i="26"/>
  <c r="AE138" i="26"/>
  <c r="AE139" i="26"/>
  <c r="AE140" i="26"/>
  <c r="AE141" i="26"/>
  <c r="AE142" i="26"/>
  <c r="AE143" i="26"/>
  <c r="AE1" i="26"/>
  <c r="AF7" i="26"/>
  <c r="AF8" i="26"/>
  <c r="AF9" i="26"/>
  <c r="AF10" i="26"/>
  <c r="AF11" i="26"/>
  <c r="AF12" i="26"/>
  <c r="AF13" i="26"/>
  <c r="AF14" i="26"/>
  <c r="AF15" i="26"/>
  <c r="AF16" i="26"/>
  <c r="AF17" i="26"/>
  <c r="AF18" i="26"/>
  <c r="AF19" i="26"/>
  <c r="AF20" i="26"/>
  <c r="AF21" i="26"/>
  <c r="AF22" i="26"/>
  <c r="AF23" i="26"/>
  <c r="AF24" i="26"/>
  <c r="AF25" i="26"/>
  <c r="AF26" i="26"/>
  <c r="AF27" i="26"/>
  <c r="AF28" i="26"/>
  <c r="AF29" i="26"/>
  <c r="AF30" i="26"/>
  <c r="AF31" i="26"/>
  <c r="AF32" i="26"/>
  <c r="AF33" i="26"/>
  <c r="AF34" i="26"/>
  <c r="AF35" i="26"/>
  <c r="AF36" i="26"/>
  <c r="AF37" i="26"/>
  <c r="AF38" i="26"/>
  <c r="AF39" i="26"/>
  <c r="AF40" i="26"/>
  <c r="AF41" i="26"/>
  <c r="AF42" i="26"/>
  <c r="AF43" i="26"/>
  <c r="AF44" i="26"/>
  <c r="AF45" i="26"/>
  <c r="AF46" i="26"/>
  <c r="AF47" i="26"/>
  <c r="AF48" i="26"/>
  <c r="AF49" i="26"/>
  <c r="AF50" i="26"/>
  <c r="AF51" i="26"/>
  <c r="AF52" i="26"/>
  <c r="AF53" i="26"/>
  <c r="AF54" i="26"/>
  <c r="AF55" i="26"/>
  <c r="AF56" i="26"/>
  <c r="AF57" i="26"/>
  <c r="AF58" i="26"/>
  <c r="AF59" i="26"/>
  <c r="AF60" i="26"/>
  <c r="AF61" i="26"/>
  <c r="AF62" i="26"/>
  <c r="AF63" i="26"/>
  <c r="AF64" i="26"/>
  <c r="AF65" i="26"/>
  <c r="AF66" i="26"/>
  <c r="AF67" i="26"/>
  <c r="AF68" i="26"/>
  <c r="AF69" i="26"/>
  <c r="AF70" i="26"/>
  <c r="AF71" i="26"/>
  <c r="AF72" i="26"/>
  <c r="AF73" i="26"/>
  <c r="AF74" i="26"/>
  <c r="AF75" i="26"/>
  <c r="AF76" i="26"/>
  <c r="AF77" i="26"/>
  <c r="AF78" i="26"/>
  <c r="AF79" i="26"/>
  <c r="AF80" i="26"/>
  <c r="AF81" i="26"/>
  <c r="AF82" i="26"/>
  <c r="AF83" i="26"/>
  <c r="AF84" i="26"/>
  <c r="AF85" i="26"/>
  <c r="AF86" i="26"/>
  <c r="AF87" i="26"/>
  <c r="AF88" i="26"/>
  <c r="AF89" i="26"/>
  <c r="AF90" i="26"/>
  <c r="AF91" i="26"/>
  <c r="AF92" i="26"/>
  <c r="AF93" i="26"/>
  <c r="AF94" i="26"/>
  <c r="AF95" i="26"/>
  <c r="AF96" i="26"/>
  <c r="AF97" i="26"/>
  <c r="AF98" i="26"/>
  <c r="AF99" i="26"/>
  <c r="AF100" i="26"/>
  <c r="AF101" i="26"/>
  <c r="AF102" i="26"/>
  <c r="AF103" i="26"/>
  <c r="AF104" i="26"/>
  <c r="AF105" i="26"/>
  <c r="AF106" i="26"/>
  <c r="AF107" i="26"/>
  <c r="AF108" i="26"/>
  <c r="AF109" i="26"/>
  <c r="AF110" i="26"/>
  <c r="AF111" i="26"/>
  <c r="AF112" i="26"/>
  <c r="AF113" i="26"/>
  <c r="AF114" i="26"/>
  <c r="AF115" i="26"/>
  <c r="AF116" i="26"/>
  <c r="AF117" i="26"/>
  <c r="AF118" i="26"/>
  <c r="AF119" i="26"/>
  <c r="AF120" i="26"/>
  <c r="AF121" i="26"/>
  <c r="AF122" i="26"/>
  <c r="AF123" i="26"/>
  <c r="AF124" i="26"/>
  <c r="AF125" i="26"/>
  <c r="AF126" i="26"/>
  <c r="AF127" i="26"/>
  <c r="AF128" i="26"/>
  <c r="AF129" i="26"/>
  <c r="AF130" i="26"/>
  <c r="AF131" i="26"/>
  <c r="AF132" i="26"/>
  <c r="AF133" i="26"/>
  <c r="AF134" i="26"/>
  <c r="AF135" i="26"/>
  <c r="AF136" i="26"/>
  <c r="AF137" i="26"/>
  <c r="AF138" i="26"/>
  <c r="AF139" i="26"/>
  <c r="AF140" i="26"/>
  <c r="AF141" i="26"/>
  <c r="AF142" i="26"/>
  <c r="AF143" i="26"/>
  <c r="AF1" i="26"/>
  <c r="AG116" i="26"/>
  <c r="AG7" i="26"/>
  <c r="AG8" i="26"/>
  <c r="AG9" i="26"/>
  <c r="AG10" i="26"/>
  <c r="AG11" i="26"/>
  <c r="AG12" i="26"/>
  <c r="AG13" i="26"/>
  <c r="AG14" i="26"/>
  <c r="AG15" i="26"/>
  <c r="AG16" i="26"/>
  <c r="AG17" i="26"/>
  <c r="AG18" i="26"/>
  <c r="AG19" i="26"/>
  <c r="AG20" i="26"/>
  <c r="AG21" i="26"/>
  <c r="AG22" i="26"/>
  <c r="AG23" i="26"/>
  <c r="AG24" i="26"/>
  <c r="AG25" i="26"/>
  <c r="AG26" i="26"/>
  <c r="AG27" i="26"/>
  <c r="AG28" i="26"/>
  <c r="AG29" i="26"/>
  <c r="AG30" i="26"/>
  <c r="AG31" i="26"/>
  <c r="AG32" i="26"/>
  <c r="AG33" i="26"/>
  <c r="AG34" i="26"/>
  <c r="AG35" i="26"/>
  <c r="AG36" i="26"/>
  <c r="AG37" i="26"/>
  <c r="AG38" i="26"/>
  <c r="AG39" i="26"/>
  <c r="AG40" i="26"/>
  <c r="AG41" i="26"/>
  <c r="AG42" i="26"/>
  <c r="AG43" i="26"/>
  <c r="AG44" i="26"/>
  <c r="AG45" i="26"/>
  <c r="AG46" i="26"/>
  <c r="AG47" i="26"/>
  <c r="AG48" i="26"/>
  <c r="AG49" i="26"/>
  <c r="AG50" i="26"/>
  <c r="AG51" i="26"/>
  <c r="AG52" i="26"/>
  <c r="AG53" i="26"/>
  <c r="AG54" i="26"/>
  <c r="AG55" i="26"/>
  <c r="AG56" i="26"/>
  <c r="AG57" i="26"/>
  <c r="AG58" i="26"/>
  <c r="AG59" i="26"/>
  <c r="AG60" i="26"/>
  <c r="AG61" i="26"/>
  <c r="AG62" i="26"/>
  <c r="AG63" i="26"/>
  <c r="AG64" i="26"/>
  <c r="AG65" i="26"/>
  <c r="AG66" i="26"/>
  <c r="AG67" i="26"/>
  <c r="AG68" i="26"/>
  <c r="AG69" i="26"/>
  <c r="AG70" i="26"/>
  <c r="AG71" i="26"/>
  <c r="AG72" i="26"/>
  <c r="AG73" i="26"/>
  <c r="AG74" i="26"/>
  <c r="AG75" i="26"/>
  <c r="AG76" i="26"/>
  <c r="AG77" i="26"/>
  <c r="AG78" i="26"/>
  <c r="AG79" i="26"/>
  <c r="AG80" i="26"/>
  <c r="AG81" i="26"/>
  <c r="AG82" i="26"/>
  <c r="AG83" i="26"/>
  <c r="AG84" i="26"/>
  <c r="AG85" i="26"/>
  <c r="AG86" i="26"/>
  <c r="AG87" i="26"/>
  <c r="AG88" i="26"/>
  <c r="AG89" i="26"/>
  <c r="AG90" i="26"/>
  <c r="AG91" i="26"/>
  <c r="AG92" i="26"/>
  <c r="AG93" i="26"/>
  <c r="AG94" i="26"/>
  <c r="AG95" i="26"/>
  <c r="AG96" i="26"/>
  <c r="AG97" i="26"/>
  <c r="AG98" i="26"/>
  <c r="AG99" i="26"/>
  <c r="AG100" i="26"/>
  <c r="AG101" i="26"/>
  <c r="AG102" i="26"/>
  <c r="AG103" i="26"/>
  <c r="AG104" i="26"/>
  <c r="AG105" i="26"/>
  <c r="AG106" i="26"/>
  <c r="AG107" i="26"/>
  <c r="AG108" i="26"/>
  <c r="AG109" i="26"/>
  <c r="AG110" i="26"/>
  <c r="AG111" i="26"/>
  <c r="AG112" i="26"/>
  <c r="AG113" i="26"/>
  <c r="AG114" i="26"/>
  <c r="AG115" i="26"/>
  <c r="AG117" i="26"/>
  <c r="AG118" i="26"/>
  <c r="AG119" i="26"/>
  <c r="AG120" i="26"/>
  <c r="AG121" i="26"/>
  <c r="AG122" i="26"/>
  <c r="AG123" i="26"/>
  <c r="AG124" i="26"/>
  <c r="AG125" i="26"/>
  <c r="AG126" i="26"/>
  <c r="AG127" i="26"/>
  <c r="AG128" i="26"/>
  <c r="AG129" i="26"/>
  <c r="AG130" i="26"/>
  <c r="AG131" i="26"/>
  <c r="AG132" i="26"/>
  <c r="AG133" i="26"/>
  <c r="AG134" i="26"/>
  <c r="AG135" i="26"/>
  <c r="AG136" i="26"/>
  <c r="AG137" i="26"/>
  <c r="AG138" i="26"/>
  <c r="AG139" i="26"/>
  <c r="AG140" i="26"/>
  <c r="AG141" i="26"/>
  <c r="AG142" i="26"/>
  <c r="AG143" i="26"/>
  <c r="AG1" i="26"/>
  <c r="AH7" i="26"/>
  <c r="AH8" i="26"/>
  <c r="AH9" i="26"/>
  <c r="AH10" i="26"/>
  <c r="AH11" i="26"/>
  <c r="AH12" i="26"/>
  <c r="AH13" i="26"/>
  <c r="AH14" i="26"/>
  <c r="AH15" i="26"/>
  <c r="AH16" i="26"/>
  <c r="AH17" i="26"/>
  <c r="AH18" i="26"/>
  <c r="AH19" i="26"/>
  <c r="AH20" i="26"/>
  <c r="AH21" i="26"/>
  <c r="AH22" i="26"/>
  <c r="AH23" i="26"/>
  <c r="AH24" i="26"/>
  <c r="AH25" i="26"/>
  <c r="AH26" i="26"/>
  <c r="AH27" i="26"/>
  <c r="AH28" i="26"/>
  <c r="AH29" i="26"/>
  <c r="AH30" i="26"/>
  <c r="AH31" i="26"/>
  <c r="AH32" i="26"/>
  <c r="AH33" i="26"/>
  <c r="AH34" i="26"/>
  <c r="AH35" i="26"/>
  <c r="AH36" i="26"/>
  <c r="AH37" i="26"/>
  <c r="AH38" i="26"/>
  <c r="AH39" i="26"/>
  <c r="AH40" i="26"/>
  <c r="AH41" i="26"/>
  <c r="AH42" i="26"/>
  <c r="AH43" i="26"/>
  <c r="AH44" i="26"/>
  <c r="AH45" i="26"/>
  <c r="AH46" i="26"/>
  <c r="AH47" i="26"/>
  <c r="AH48" i="26"/>
  <c r="AH49" i="26"/>
  <c r="AH50" i="26"/>
  <c r="AH51" i="26"/>
  <c r="AH52" i="26"/>
  <c r="AH53" i="26"/>
  <c r="AH54" i="26"/>
  <c r="AH55" i="26"/>
  <c r="AH56" i="26"/>
  <c r="AH57" i="26"/>
  <c r="AH58" i="26"/>
  <c r="AH59" i="26"/>
  <c r="AH60" i="26"/>
  <c r="AH61" i="26"/>
  <c r="AH62" i="26"/>
  <c r="AH63" i="26"/>
  <c r="AH64" i="26"/>
  <c r="AH65" i="26"/>
  <c r="AH66" i="26"/>
  <c r="AH67" i="26"/>
  <c r="AH68" i="26"/>
  <c r="AH69" i="26"/>
  <c r="AH70" i="26"/>
  <c r="AH71" i="26"/>
  <c r="AH72" i="26"/>
  <c r="AH73" i="26"/>
  <c r="AH74" i="26"/>
  <c r="AH75" i="26"/>
  <c r="AH76" i="26"/>
  <c r="AH77" i="26"/>
  <c r="AH78" i="26"/>
  <c r="AH79" i="26"/>
  <c r="AH80" i="26"/>
  <c r="AH81" i="26"/>
  <c r="AH82" i="26"/>
  <c r="AH83" i="26"/>
  <c r="AH84" i="26"/>
  <c r="AH85" i="26"/>
  <c r="AH86" i="26"/>
  <c r="AH87" i="26"/>
  <c r="AH88" i="26"/>
  <c r="AH89" i="26"/>
  <c r="AH90" i="26"/>
  <c r="AH91" i="26"/>
  <c r="AH92" i="26"/>
  <c r="AH93" i="26"/>
  <c r="AH94" i="26"/>
  <c r="AH95" i="26"/>
  <c r="AH96" i="26"/>
  <c r="AH97" i="26"/>
  <c r="AH98" i="26"/>
  <c r="AH99" i="26"/>
  <c r="AH100" i="26"/>
  <c r="AH101" i="26"/>
  <c r="AH102" i="26"/>
  <c r="AH103" i="26"/>
  <c r="AH104" i="26"/>
  <c r="AH105" i="26"/>
  <c r="AH106" i="26"/>
  <c r="AH107" i="26"/>
  <c r="AH108" i="26"/>
  <c r="AH109" i="26"/>
  <c r="AH110" i="26"/>
  <c r="AH111" i="26"/>
  <c r="AH112" i="26"/>
  <c r="AH113" i="26"/>
  <c r="AH114" i="26"/>
  <c r="AH115" i="26"/>
  <c r="AH116" i="26"/>
  <c r="AH117" i="26"/>
  <c r="AH118" i="26"/>
  <c r="AH119" i="26"/>
  <c r="AH120" i="26"/>
  <c r="AH121" i="26"/>
  <c r="AH122" i="26"/>
  <c r="AH123" i="26"/>
  <c r="AH124" i="26"/>
  <c r="AH125" i="26"/>
  <c r="AH126" i="26"/>
  <c r="AH127" i="26"/>
  <c r="AH128" i="26"/>
  <c r="AH129" i="26"/>
  <c r="AH130" i="26"/>
  <c r="AH131" i="26"/>
  <c r="AH132" i="26"/>
  <c r="AH133" i="26"/>
  <c r="AH134" i="26"/>
  <c r="AH135" i="26"/>
  <c r="AH136" i="26"/>
  <c r="AH137" i="26"/>
  <c r="AH138" i="26"/>
  <c r="AH139" i="26"/>
  <c r="AH140" i="26"/>
  <c r="AH141" i="26"/>
  <c r="AH142" i="26"/>
  <c r="AH143" i="26"/>
  <c r="AH1" i="26"/>
  <c r="AI7" i="26"/>
  <c r="AI8" i="26"/>
  <c r="AI9" i="26"/>
  <c r="AI10" i="26"/>
  <c r="AI11" i="26"/>
  <c r="AI12" i="26"/>
  <c r="AI13" i="26"/>
  <c r="AI14" i="26"/>
  <c r="AI15" i="26"/>
  <c r="AI16" i="26"/>
  <c r="AI17" i="26"/>
  <c r="AI18" i="26"/>
  <c r="AI19" i="26"/>
  <c r="AI20" i="26"/>
  <c r="AI21" i="26"/>
  <c r="AI22" i="26"/>
  <c r="AI23" i="26"/>
  <c r="AI24" i="26"/>
  <c r="AI25" i="26"/>
  <c r="AI26" i="26"/>
  <c r="AI27" i="26"/>
  <c r="AI28" i="26"/>
  <c r="AI29" i="26"/>
  <c r="AI30" i="26"/>
  <c r="AI31" i="26"/>
  <c r="AI32" i="26"/>
  <c r="AI33" i="26"/>
  <c r="AI34" i="26"/>
  <c r="AI35" i="26"/>
  <c r="AI36" i="26"/>
  <c r="AI37" i="26"/>
  <c r="AI38" i="26"/>
  <c r="AI39" i="26"/>
  <c r="AI40" i="26"/>
  <c r="AI41" i="26"/>
  <c r="AI42" i="26"/>
  <c r="AI43" i="26"/>
  <c r="AI44" i="26"/>
  <c r="AI45" i="26"/>
  <c r="AI46" i="26"/>
  <c r="AI47" i="26"/>
  <c r="AI48" i="26"/>
  <c r="AI49" i="26"/>
  <c r="AI50" i="26"/>
  <c r="AI51" i="26"/>
  <c r="AI52" i="26"/>
  <c r="AI53" i="26"/>
  <c r="AI54" i="26"/>
  <c r="AI55" i="26"/>
  <c r="AI56" i="26"/>
  <c r="AI57" i="26"/>
  <c r="AI58" i="26"/>
  <c r="AI59" i="26"/>
  <c r="AI60" i="26"/>
  <c r="AI61" i="26"/>
  <c r="AI62" i="26"/>
  <c r="AI63" i="26"/>
  <c r="AI64" i="26"/>
  <c r="AI65" i="26"/>
  <c r="AI66" i="26"/>
  <c r="AI67" i="26"/>
  <c r="AI68" i="26"/>
  <c r="AI69" i="26"/>
  <c r="AI70" i="26"/>
  <c r="AI71" i="26"/>
  <c r="AI72" i="26"/>
  <c r="AI73" i="26"/>
  <c r="AI74" i="26"/>
  <c r="AI75" i="26"/>
  <c r="AI76" i="26"/>
  <c r="AI77" i="26"/>
  <c r="AI78" i="26"/>
  <c r="AI79" i="26"/>
  <c r="AI80" i="26"/>
  <c r="AI81" i="26"/>
  <c r="AI82" i="26"/>
  <c r="AI83" i="26"/>
  <c r="AI84" i="26"/>
  <c r="AI85" i="26"/>
  <c r="AI86" i="26"/>
  <c r="AI87" i="26"/>
  <c r="AI88" i="26"/>
  <c r="AI89" i="26"/>
  <c r="AI90" i="26"/>
  <c r="AI91" i="26"/>
  <c r="AI92" i="26"/>
  <c r="AI93" i="26"/>
  <c r="AI94" i="26"/>
  <c r="AI95" i="26"/>
  <c r="AI96" i="26"/>
  <c r="AI97" i="26"/>
  <c r="AI98" i="26"/>
  <c r="AI99" i="26"/>
  <c r="AI100" i="26"/>
  <c r="AI101" i="26"/>
  <c r="AI102" i="26"/>
  <c r="AI103" i="26"/>
  <c r="AI104" i="26"/>
  <c r="AI105" i="26"/>
  <c r="AI106" i="26"/>
  <c r="AI107" i="26"/>
  <c r="AI108" i="26"/>
  <c r="AI109" i="26"/>
  <c r="AI110" i="26"/>
  <c r="AI111" i="26"/>
  <c r="AI112" i="26"/>
  <c r="AI113" i="26"/>
  <c r="AI114" i="26"/>
  <c r="AI115" i="26"/>
  <c r="AI116" i="26"/>
  <c r="AI117" i="26"/>
  <c r="AI118" i="26"/>
  <c r="AI119" i="26"/>
  <c r="AI120" i="26"/>
  <c r="AI121" i="26"/>
  <c r="AI122" i="26"/>
  <c r="AI123" i="26"/>
  <c r="AI124" i="26"/>
  <c r="AI125" i="26"/>
  <c r="AI126" i="26"/>
  <c r="AI127" i="26"/>
  <c r="AI128" i="26"/>
  <c r="AI129" i="26"/>
  <c r="AI130" i="26"/>
  <c r="AI131" i="26"/>
  <c r="AI132" i="26"/>
  <c r="AI133" i="26"/>
  <c r="AI134" i="26"/>
  <c r="AI135" i="26"/>
  <c r="AI136" i="26"/>
  <c r="AI137" i="26"/>
  <c r="AI138" i="26"/>
  <c r="AI139" i="26"/>
  <c r="AI140" i="26"/>
  <c r="AI141" i="26"/>
  <c r="AI142" i="26"/>
  <c r="AI143" i="26"/>
  <c r="AI1" i="26"/>
  <c r="AI2" i="26"/>
  <c r="AI5" i="26"/>
  <c r="AJ64" i="26"/>
  <c r="AJ65" i="26"/>
  <c r="AJ7" i="26"/>
  <c r="AJ8" i="26"/>
  <c r="AJ9" i="26"/>
  <c r="AJ10" i="26"/>
  <c r="AJ11" i="26"/>
  <c r="AJ12" i="26"/>
  <c r="AJ13" i="26"/>
  <c r="AJ14" i="26"/>
  <c r="AJ15" i="26"/>
  <c r="AJ16" i="26"/>
  <c r="AJ17" i="26"/>
  <c r="AJ18" i="26"/>
  <c r="AJ19" i="26"/>
  <c r="AJ20" i="26"/>
  <c r="AJ21" i="26"/>
  <c r="AJ22" i="26"/>
  <c r="AJ23" i="26"/>
  <c r="AJ24" i="26"/>
  <c r="AJ25" i="26"/>
  <c r="AJ26" i="26"/>
  <c r="AJ27" i="26"/>
  <c r="AJ28" i="26"/>
  <c r="AJ29" i="26"/>
  <c r="AJ30" i="26"/>
  <c r="AJ31" i="26"/>
  <c r="AJ32" i="26"/>
  <c r="AJ33" i="26"/>
  <c r="AJ34" i="26"/>
  <c r="AJ35" i="26"/>
  <c r="AJ36" i="26"/>
  <c r="AJ37" i="26"/>
  <c r="AJ38" i="26"/>
  <c r="AJ39" i="26"/>
  <c r="AJ40" i="26"/>
  <c r="AJ41" i="26"/>
  <c r="AJ42" i="26"/>
  <c r="AJ43" i="26"/>
  <c r="AJ44" i="26"/>
  <c r="AJ45" i="26"/>
  <c r="AJ46" i="26"/>
  <c r="AJ47" i="26"/>
  <c r="AJ48" i="26"/>
  <c r="AJ49" i="26"/>
  <c r="AJ50" i="26"/>
  <c r="AJ51" i="26"/>
  <c r="AJ52" i="26"/>
  <c r="AJ53" i="26"/>
  <c r="AJ54" i="26"/>
  <c r="AJ55" i="26"/>
  <c r="AJ56" i="26"/>
  <c r="AJ57" i="26"/>
  <c r="AJ58" i="26"/>
  <c r="AJ59" i="26"/>
  <c r="AJ60" i="26"/>
  <c r="AJ61" i="26"/>
  <c r="AJ62" i="26"/>
  <c r="AJ63" i="26"/>
  <c r="AJ66" i="26"/>
  <c r="AJ67" i="26"/>
  <c r="AJ68" i="26"/>
  <c r="AJ69" i="26"/>
  <c r="AJ70" i="26"/>
  <c r="AJ71" i="26"/>
  <c r="AJ72" i="26"/>
  <c r="AJ73" i="26"/>
  <c r="AJ74" i="26"/>
  <c r="AJ75" i="26"/>
  <c r="AJ76" i="26"/>
  <c r="AJ77" i="26"/>
  <c r="AJ78" i="26"/>
  <c r="AJ79" i="26"/>
  <c r="AJ80" i="26"/>
  <c r="AJ81" i="26"/>
  <c r="AJ82" i="26"/>
  <c r="AJ83" i="26"/>
  <c r="AJ84" i="26"/>
  <c r="AJ85" i="26"/>
  <c r="AJ86" i="26"/>
  <c r="AJ87" i="26"/>
  <c r="AJ88" i="26"/>
  <c r="AJ89" i="26"/>
  <c r="AJ90" i="26"/>
  <c r="AJ91" i="26"/>
  <c r="AJ92" i="26"/>
  <c r="AJ93" i="26"/>
  <c r="AJ94" i="26"/>
  <c r="AJ95" i="26"/>
  <c r="AJ96" i="26"/>
  <c r="AJ97" i="26"/>
  <c r="AJ98" i="26"/>
  <c r="AJ99" i="26"/>
  <c r="AJ100" i="26"/>
  <c r="AJ101" i="26"/>
  <c r="AJ102" i="26"/>
  <c r="AJ103" i="26"/>
  <c r="AJ104" i="26"/>
  <c r="AJ105" i="26"/>
  <c r="AJ106" i="26"/>
  <c r="AJ107" i="26"/>
  <c r="AJ108" i="26"/>
  <c r="AJ109" i="26"/>
  <c r="AJ110" i="26"/>
  <c r="AJ111" i="26"/>
  <c r="AJ112" i="26"/>
  <c r="AJ113" i="26"/>
  <c r="AJ114" i="26"/>
  <c r="AJ115" i="26"/>
  <c r="AJ116" i="26"/>
  <c r="AJ117" i="26"/>
  <c r="AJ118" i="26"/>
  <c r="AJ119" i="26"/>
  <c r="AJ120" i="26"/>
  <c r="AJ121" i="26"/>
  <c r="AJ122" i="26"/>
  <c r="AJ123" i="26"/>
  <c r="AJ124" i="26"/>
  <c r="AJ125" i="26"/>
  <c r="AJ126" i="26"/>
  <c r="AJ127" i="26"/>
  <c r="AJ128" i="26"/>
  <c r="AJ129" i="26"/>
  <c r="AJ130" i="26"/>
  <c r="AJ131" i="26"/>
  <c r="AJ132" i="26"/>
  <c r="AJ133" i="26"/>
  <c r="AJ134" i="26"/>
  <c r="AJ135" i="26"/>
  <c r="AJ136" i="26"/>
  <c r="AJ137" i="26"/>
  <c r="AJ138" i="26"/>
  <c r="AJ139" i="26"/>
  <c r="AJ140" i="26"/>
  <c r="AJ141" i="26"/>
  <c r="AJ142" i="26"/>
  <c r="AJ143" i="26"/>
  <c r="AJ1" i="26"/>
  <c r="AK66" i="26"/>
  <c r="AK67" i="26"/>
  <c r="AK68" i="26"/>
  <c r="AK69" i="26"/>
  <c r="AK70" i="26"/>
  <c r="AK71" i="26"/>
  <c r="AK72" i="26"/>
  <c r="AK73" i="26"/>
  <c r="AK76" i="26"/>
  <c r="AK77" i="26"/>
  <c r="AK78" i="26"/>
  <c r="AK79" i="26"/>
  <c r="AK80" i="26"/>
  <c r="AK81" i="26"/>
  <c r="AK82" i="26"/>
  <c r="AK83" i="26"/>
  <c r="AK84" i="26"/>
  <c r="AK85" i="26"/>
  <c r="AK86" i="26"/>
  <c r="AK87" i="26"/>
  <c r="AK88" i="26"/>
  <c r="AK89" i="26"/>
  <c r="AK95" i="26"/>
  <c r="AK96" i="26"/>
  <c r="AK97" i="26"/>
  <c r="AK98" i="26"/>
  <c r="AK99" i="26"/>
  <c r="AK100" i="26"/>
  <c r="AK101" i="26"/>
  <c r="AK102" i="26"/>
  <c r="AK103" i="26"/>
  <c r="AK104" i="26"/>
  <c r="AK105" i="26"/>
  <c r="AK106" i="26"/>
  <c r="AK107" i="26"/>
  <c r="AK111" i="26"/>
  <c r="AK112" i="26"/>
  <c r="AK113" i="26"/>
  <c r="AK114" i="26"/>
  <c r="AK115" i="26"/>
  <c r="AK116" i="26"/>
  <c r="AK117" i="26"/>
  <c r="AK118" i="26"/>
  <c r="AK119" i="26"/>
  <c r="AK120" i="26"/>
  <c r="AK121" i="26"/>
  <c r="AK125" i="26"/>
  <c r="AK126" i="26"/>
  <c r="AK127" i="26"/>
  <c r="AK128" i="26"/>
  <c r="AK129" i="26"/>
  <c r="AK130" i="26"/>
  <c r="AK131" i="26"/>
  <c r="AK132" i="26"/>
  <c r="AK133" i="26"/>
  <c r="AK134" i="26"/>
  <c r="AK135" i="26"/>
  <c r="AK136" i="26"/>
  <c r="AK46" i="26"/>
  <c r="AK45" i="26"/>
  <c r="AK43" i="26"/>
  <c r="AK44" i="26"/>
  <c r="AK47" i="26"/>
  <c r="AK48" i="26"/>
  <c r="AK49" i="26"/>
  <c r="AK50" i="26"/>
  <c r="AK7" i="26"/>
  <c r="AK8" i="26"/>
  <c r="AK9" i="26"/>
  <c r="AK10" i="26"/>
  <c r="AK11" i="26"/>
  <c r="AK12" i="26"/>
  <c r="AK13" i="26"/>
  <c r="AK14" i="26"/>
  <c r="AK15" i="26"/>
  <c r="AK16" i="26"/>
  <c r="AK17" i="26"/>
  <c r="AK18" i="26"/>
  <c r="AK19" i="26"/>
  <c r="AK20" i="26"/>
  <c r="AK21" i="26"/>
  <c r="AK22" i="26"/>
  <c r="AK23" i="26"/>
  <c r="AK24" i="26"/>
  <c r="AK25" i="26"/>
  <c r="AK26" i="26"/>
  <c r="AK27" i="26"/>
  <c r="AK28" i="26"/>
  <c r="AK29" i="26"/>
  <c r="AK30" i="26"/>
  <c r="AK31" i="26"/>
  <c r="AK32" i="26"/>
  <c r="AK33" i="26"/>
  <c r="AK34" i="26"/>
  <c r="AK35" i="26"/>
  <c r="AK36" i="26"/>
  <c r="AK37" i="26"/>
  <c r="AK38" i="26"/>
  <c r="AK39" i="26"/>
  <c r="AK40" i="26"/>
  <c r="AK41" i="26"/>
  <c r="AK42" i="26"/>
  <c r="AK51" i="26"/>
  <c r="AK52" i="26"/>
  <c r="AK53" i="26"/>
  <c r="AK54" i="26"/>
  <c r="AK55" i="26"/>
  <c r="AK56" i="26"/>
  <c r="AK57" i="26"/>
  <c r="AK58" i="26"/>
  <c r="AK59" i="26"/>
  <c r="AK60" i="26"/>
  <c r="AK61" i="26"/>
  <c r="AK62" i="26"/>
  <c r="AK63" i="26"/>
  <c r="AK64" i="26"/>
  <c r="AK65" i="26"/>
  <c r="AK74" i="26"/>
  <c r="AK75" i="26"/>
  <c r="AK90" i="26"/>
  <c r="AK91" i="26"/>
  <c r="AK92" i="26"/>
  <c r="AK93" i="26"/>
  <c r="AK94" i="26"/>
  <c r="AK108" i="26"/>
  <c r="AK109" i="26"/>
  <c r="AK110" i="26"/>
  <c r="AK122" i="26"/>
  <c r="AK123" i="26"/>
  <c r="AK124" i="26"/>
  <c r="AK137" i="26"/>
  <c r="AK138" i="26"/>
  <c r="AK139" i="26"/>
  <c r="AK140" i="26"/>
  <c r="AK141" i="26"/>
  <c r="AK142" i="26"/>
  <c r="AK143" i="26"/>
  <c r="AK1" i="26"/>
  <c r="AL7" i="26"/>
  <c r="AL8" i="26"/>
  <c r="AL9" i="26"/>
  <c r="AL10" i="26"/>
  <c r="AL11" i="26"/>
  <c r="AL12" i="26"/>
  <c r="AL13" i="26"/>
  <c r="AL14" i="26"/>
  <c r="AL15" i="26"/>
  <c r="AL16" i="26"/>
  <c r="AL17" i="26"/>
  <c r="AL18" i="26"/>
  <c r="AL19" i="26"/>
  <c r="AL20" i="26"/>
  <c r="AL21" i="26"/>
  <c r="AL22" i="26"/>
  <c r="AL23" i="26"/>
  <c r="AL24" i="26"/>
  <c r="AL25" i="26"/>
  <c r="AL26" i="26"/>
  <c r="AL27" i="26"/>
  <c r="AL28" i="26"/>
  <c r="AL29" i="26"/>
  <c r="AL30" i="26"/>
  <c r="AL31" i="26"/>
  <c r="AL32" i="26"/>
  <c r="AL33" i="26"/>
  <c r="AL34" i="26"/>
  <c r="AL35" i="26"/>
  <c r="AL36" i="26"/>
  <c r="AL37" i="26"/>
  <c r="AL38" i="26"/>
  <c r="AL39" i="26"/>
  <c r="AL40" i="26"/>
  <c r="AL41" i="26"/>
  <c r="AL42" i="26"/>
  <c r="AL43" i="26"/>
  <c r="AL44" i="26"/>
  <c r="AL45" i="26"/>
  <c r="AL46" i="26"/>
  <c r="AL47" i="26"/>
  <c r="AL48" i="26"/>
  <c r="AL49" i="26"/>
  <c r="AL50" i="26"/>
  <c r="AL51" i="26"/>
  <c r="AL52" i="26"/>
  <c r="AL53" i="26"/>
  <c r="AL54" i="26"/>
  <c r="AL55" i="26"/>
  <c r="AL56" i="26"/>
  <c r="AL57" i="26"/>
  <c r="AL58" i="26"/>
  <c r="AL59" i="26"/>
  <c r="AL60" i="26"/>
  <c r="AL61" i="26"/>
  <c r="AL62" i="26"/>
  <c r="AL63" i="26"/>
  <c r="AL64" i="26"/>
  <c r="AL65" i="26"/>
  <c r="AL66" i="26"/>
  <c r="AL67" i="26"/>
  <c r="AL68" i="26"/>
  <c r="AL69" i="26"/>
  <c r="AL70" i="26"/>
  <c r="AL71" i="26"/>
  <c r="AL72" i="26"/>
  <c r="AL73" i="26"/>
  <c r="AL74" i="26"/>
  <c r="AL75" i="26"/>
  <c r="AL76" i="26"/>
  <c r="AL77" i="26"/>
  <c r="AL78" i="26"/>
  <c r="AL79" i="26"/>
  <c r="AL80" i="26"/>
  <c r="AL81" i="26"/>
  <c r="AL82" i="26"/>
  <c r="AL83" i="26"/>
  <c r="AL84" i="26"/>
  <c r="AL85" i="26"/>
  <c r="AL86" i="26"/>
  <c r="AL87" i="26"/>
  <c r="AL88" i="26"/>
  <c r="AL89" i="26"/>
  <c r="AL90" i="26"/>
  <c r="AL91" i="26"/>
  <c r="AL92" i="26"/>
  <c r="AL93" i="26"/>
  <c r="AL94" i="26"/>
  <c r="AL95" i="26"/>
  <c r="AL96" i="26"/>
  <c r="AL97" i="26"/>
  <c r="AL98" i="26"/>
  <c r="AL99" i="26"/>
  <c r="AL100" i="26"/>
  <c r="AL101" i="26"/>
  <c r="AL102" i="26"/>
  <c r="AL103" i="26"/>
  <c r="AL104" i="26"/>
  <c r="AL105" i="26"/>
  <c r="AL106" i="26"/>
  <c r="AL107" i="26"/>
  <c r="AL108" i="26"/>
  <c r="AL109" i="26"/>
  <c r="AL110" i="26"/>
  <c r="AL111" i="26"/>
  <c r="AL112" i="26"/>
  <c r="AL113" i="26"/>
  <c r="AL114" i="26"/>
  <c r="AL115" i="26"/>
  <c r="AL116" i="26"/>
  <c r="AL117" i="26"/>
  <c r="AL118" i="26"/>
  <c r="AL119" i="26"/>
  <c r="AL120" i="26"/>
  <c r="AL121" i="26"/>
  <c r="AL122" i="26"/>
  <c r="AL123" i="26"/>
  <c r="AL124" i="26"/>
  <c r="AL125" i="26"/>
  <c r="AL126" i="26"/>
  <c r="AL127" i="26"/>
  <c r="AL128" i="26"/>
  <c r="AL129" i="26"/>
  <c r="AL130" i="26"/>
  <c r="AL131" i="26"/>
  <c r="AL132" i="26"/>
  <c r="AL133" i="26"/>
  <c r="AL134" i="26"/>
  <c r="AL135" i="26"/>
  <c r="AL136" i="26"/>
  <c r="AL137" i="26"/>
  <c r="AL138" i="26"/>
  <c r="AL139" i="26"/>
  <c r="AL140" i="26"/>
  <c r="AL141" i="26"/>
  <c r="AL142" i="26"/>
  <c r="AL143" i="26"/>
  <c r="AL1" i="26"/>
  <c r="AM7" i="26"/>
  <c r="AM8" i="26"/>
  <c r="AM9" i="26"/>
  <c r="AM10" i="26"/>
  <c r="AM11" i="26"/>
  <c r="AM12" i="26"/>
  <c r="AM13" i="26"/>
  <c r="AM14" i="26"/>
  <c r="AM15" i="26"/>
  <c r="AM16" i="26"/>
  <c r="AM17" i="26"/>
  <c r="AM18" i="26"/>
  <c r="AM19" i="26"/>
  <c r="AM20" i="26"/>
  <c r="AM21" i="26"/>
  <c r="AM22" i="26"/>
  <c r="AM23" i="26"/>
  <c r="AM24" i="26"/>
  <c r="AM25" i="26"/>
  <c r="AM26" i="26"/>
  <c r="AM27" i="26"/>
  <c r="AM28" i="26"/>
  <c r="AM29" i="26"/>
  <c r="AM30" i="26"/>
  <c r="AM31" i="26"/>
  <c r="AM32" i="26"/>
  <c r="AM33" i="26"/>
  <c r="AM34" i="26"/>
  <c r="AM35" i="26"/>
  <c r="AM36" i="26"/>
  <c r="AM37" i="26"/>
  <c r="AM38" i="26"/>
  <c r="AM39" i="26"/>
  <c r="AM40" i="26"/>
  <c r="AM41" i="26"/>
  <c r="AM42" i="26"/>
  <c r="AM43" i="26"/>
  <c r="AM44" i="26"/>
  <c r="AM45" i="26"/>
  <c r="AM46" i="26"/>
  <c r="AM47" i="26"/>
  <c r="AM48" i="26"/>
  <c r="AM49" i="26"/>
  <c r="AM50" i="26"/>
  <c r="AM51" i="26"/>
  <c r="AM52" i="26"/>
  <c r="AM53" i="26"/>
  <c r="AM54" i="26"/>
  <c r="AM55" i="26"/>
  <c r="AM56" i="26"/>
  <c r="AM57" i="26"/>
  <c r="AM58" i="26"/>
  <c r="AM59" i="26"/>
  <c r="AM60" i="26"/>
  <c r="AM61" i="26"/>
  <c r="AM62" i="26"/>
  <c r="AM63" i="26"/>
  <c r="AM64" i="26"/>
  <c r="AM65" i="26"/>
  <c r="AM66" i="26"/>
  <c r="AM67" i="26"/>
  <c r="AM68" i="26"/>
  <c r="AM69" i="26"/>
  <c r="AM70" i="26"/>
  <c r="AM71" i="26"/>
  <c r="AM72" i="26"/>
  <c r="AM73" i="26"/>
  <c r="AM74" i="26"/>
  <c r="AM75" i="26"/>
  <c r="AM76" i="26"/>
  <c r="AM77" i="26"/>
  <c r="AM78" i="26"/>
  <c r="AM79" i="26"/>
  <c r="AM80" i="26"/>
  <c r="AM81" i="26"/>
  <c r="AM82" i="26"/>
  <c r="AM83" i="26"/>
  <c r="AM84" i="26"/>
  <c r="AM85" i="26"/>
  <c r="AM86" i="26"/>
  <c r="AM87" i="26"/>
  <c r="AM88" i="26"/>
  <c r="AM89" i="26"/>
  <c r="AM90" i="26"/>
  <c r="AM91" i="26"/>
  <c r="AM92" i="26"/>
  <c r="AM93" i="26"/>
  <c r="AM94" i="26"/>
  <c r="AM95" i="26"/>
  <c r="AM96" i="26"/>
  <c r="AM97" i="26"/>
  <c r="AM98" i="26"/>
  <c r="AM99" i="26"/>
  <c r="AM100" i="26"/>
  <c r="AM101" i="26"/>
  <c r="AM102" i="26"/>
  <c r="AM103" i="26"/>
  <c r="AM104" i="26"/>
  <c r="AM105" i="26"/>
  <c r="AM106" i="26"/>
  <c r="AM107" i="26"/>
  <c r="AM108" i="26"/>
  <c r="AM109" i="26"/>
  <c r="AM110" i="26"/>
  <c r="AM111" i="26"/>
  <c r="AM112" i="26"/>
  <c r="AM113" i="26"/>
  <c r="AM114" i="26"/>
  <c r="AM115" i="26"/>
  <c r="AM116" i="26"/>
  <c r="AM117" i="26"/>
  <c r="AM118" i="26"/>
  <c r="AM119" i="26"/>
  <c r="AM120" i="26"/>
  <c r="AM121" i="26"/>
  <c r="AM122" i="26"/>
  <c r="AM123" i="26"/>
  <c r="AM124" i="26"/>
  <c r="AM125" i="26"/>
  <c r="AM126" i="26"/>
  <c r="AM127" i="26"/>
  <c r="AM128" i="26"/>
  <c r="AM129" i="26"/>
  <c r="AM130" i="26"/>
  <c r="AM131" i="26"/>
  <c r="AM132" i="26"/>
  <c r="AM133" i="26"/>
  <c r="AM134" i="26"/>
  <c r="AM135" i="26"/>
  <c r="AM136" i="26"/>
  <c r="AM137" i="26"/>
  <c r="AM138" i="26"/>
  <c r="AM139" i="26"/>
  <c r="AM140" i="26"/>
  <c r="AM141" i="26"/>
  <c r="AM142" i="26"/>
  <c r="AM143" i="26"/>
  <c r="AM1" i="26"/>
  <c r="AN7" i="26"/>
  <c r="AN8" i="26"/>
  <c r="AN9" i="26"/>
  <c r="AN10" i="26"/>
  <c r="AN11" i="26"/>
  <c r="AN12" i="26"/>
  <c r="AN13" i="26"/>
  <c r="AN14" i="26"/>
  <c r="AN15" i="26"/>
  <c r="AN16" i="26"/>
  <c r="AN17" i="26"/>
  <c r="AN18" i="26"/>
  <c r="AN19" i="26"/>
  <c r="AN20" i="26"/>
  <c r="AN21" i="26"/>
  <c r="AN22" i="26"/>
  <c r="AN23" i="26"/>
  <c r="AN24" i="26"/>
  <c r="AN25" i="26"/>
  <c r="AN26" i="26"/>
  <c r="AN27" i="26"/>
  <c r="AN28" i="26"/>
  <c r="AN29" i="26"/>
  <c r="AN30" i="26"/>
  <c r="AN31" i="26"/>
  <c r="AN32" i="26"/>
  <c r="AN33" i="26"/>
  <c r="AN34" i="26"/>
  <c r="AN35" i="26"/>
  <c r="AN36" i="26"/>
  <c r="AN37" i="26"/>
  <c r="AN38" i="26"/>
  <c r="AN39" i="26"/>
  <c r="AN40" i="26"/>
  <c r="AN41" i="26"/>
  <c r="AN42" i="26"/>
  <c r="AN43" i="26"/>
  <c r="AN44" i="26"/>
  <c r="AN45" i="26"/>
  <c r="AN46" i="26"/>
  <c r="AN47" i="26"/>
  <c r="AN48" i="26"/>
  <c r="AN49" i="26"/>
  <c r="AN50" i="26"/>
  <c r="AN51" i="26"/>
  <c r="AN52" i="26"/>
  <c r="AN53" i="26"/>
  <c r="AN54" i="26"/>
  <c r="AN55" i="26"/>
  <c r="AN56" i="26"/>
  <c r="AN57" i="26"/>
  <c r="AN58" i="26"/>
  <c r="AN59" i="26"/>
  <c r="AN60" i="26"/>
  <c r="AN61" i="26"/>
  <c r="AN62" i="26"/>
  <c r="AN63" i="26"/>
  <c r="AN64" i="26"/>
  <c r="AN65" i="26"/>
  <c r="AN66" i="26"/>
  <c r="AN67" i="26"/>
  <c r="AN68" i="26"/>
  <c r="AN69" i="26"/>
  <c r="AN70" i="26"/>
  <c r="AN71" i="26"/>
  <c r="AN72" i="26"/>
  <c r="AN73" i="26"/>
  <c r="AN74" i="26"/>
  <c r="AN75" i="26"/>
  <c r="AN76" i="26"/>
  <c r="AN77" i="26"/>
  <c r="AN78" i="26"/>
  <c r="AN79" i="26"/>
  <c r="AN80" i="26"/>
  <c r="AN81" i="26"/>
  <c r="AN82" i="26"/>
  <c r="AN83" i="26"/>
  <c r="AN84" i="26"/>
  <c r="AN85" i="26"/>
  <c r="AN86" i="26"/>
  <c r="AN87" i="26"/>
  <c r="AN88" i="26"/>
  <c r="AN89" i="26"/>
  <c r="AN90" i="26"/>
  <c r="AN91" i="26"/>
  <c r="AN92" i="26"/>
  <c r="AN93" i="26"/>
  <c r="AN94" i="26"/>
  <c r="AN95" i="26"/>
  <c r="AN96" i="26"/>
  <c r="AN97" i="26"/>
  <c r="AN98" i="26"/>
  <c r="AN99" i="26"/>
  <c r="AN100" i="26"/>
  <c r="AN101" i="26"/>
  <c r="AN102" i="26"/>
  <c r="AN103" i="26"/>
  <c r="AN104" i="26"/>
  <c r="AN105" i="26"/>
  <c r="AN106" i="26"/>
  <c r="AN107" i="26"/>
  <c r="AN108" i="26"/>
  <c r="AN109" i="26"/>
  <c r="AN110" i="26"/>
  <c r="AN111" i="26"/>
  <c r="AN112" i="26"/>
  <c r="AN113" i="26"/>
  <c r="AN114" i="26"/>
  <c r="AN115" i="26"/>
  <c r="AN116" i="26"/>
  <c r="AN117" i="26"/>
  <c r="AN118" i="26"/>
  <c r="AN119" i="26"/>
  <c r="AN120" i="26"/>
  <c r="AN121" i="26"/>
  <c r="AN122" i="26"/>
  <c r="AN123" i="26"/>
  <c r="AN124" i="26"/>
  <c r="AN125" i="26"/>
  <c r="AN126" i="26"/>
  <c r="AN127" i="26"/>
  <c r="AN128" i="26"/>
  <c r="AN129" i="26"/>
  <c r="AN130" i="26"/>
  <c r="AN131" i="26"/>
  <c r="AN132" i="26"/>
  <c r="AN133" i="26"/>
  <c r="AN134" i="26"/>
  <c r="AN135" i="26"/>
  <c r="AN136" i="26"/>
  <c r="AN137" i="26"/>
  <c r="AN138" i="26"/>
  <c r="AN139" i="26"/>
  <c r="AN140" i="26"/>
  <c r="AN141" i="26"/>
  <c r="AN142" i="26"/>
  <c r="AN143" i="26"/>
  <c r="AN1" i="26"/>
  <c r="AO7" i="26"/>
  <c r="AO8" i="26"/>
  <c r="AO9" i="26"/>
  <c r="AO10" i="26"/>
  <c r="AO11" i="26"/>
  <c r="AO12" i="26"/>
  <c r="AO13" i="26"/>
  <c r="AO14" i="26"/>
  <c r="AO15" i="26"/>
  <c r="AO16" i="26"/>
  <c r="AO17" i="26"/>
  <c r="AO18" i="26"/>
  <c r="AO19" i="26"/>
  <c r="AO20" i="26"/>
  <c r="AO21" i="26"/>
  <c r="AO22" i="26"/>
  <c r="AO23" i="26"/>
  <c r="AO24" i="26"/>
  <c r="AO25" i="26"/>
  <c r="AO26" i="26"/>
  <c r="AO27" i="26"/>
  <c r="AO28" i="26"/>
  <c r="AO29" i="26"/>
  <c r="AO30" i="26"/>
  <c r="AO31" i="26"/>
  <c r="AO32" i="26"/>
  <c r="AO33" i="26"/>
  <c r="AO34" i="26"/>
  <c r="AO35" i="26"/>
  <c r="AO36" i="26"/>
  <c r="AO37" i="26"/>
  <c r="AO38" i="26"/>
  <c r="AO39" i="26"/>
  <c r="AO40" i="26"/>
  <c r="AO41" i="26"/>
  <c r="AO42" i="26"/>
  <c r="AO43" i="26"/>
  <c r="AO44" i="26"/>
  <c r="AO45" i="26"/>
  <c r="AO46" i="26"/>
  <c r="AO47" i="26"/>
  <c r="AO48" i="26"/>
  <c r="AO49" i="26"/>
  <c r="AO50" i="26"/>
  <c r="AO51" i="26"/>
  <c r="AO52" i="26"/>
  <c r="AO53" i="26"/>
  <c r="AO54" i="26"/>
  <c r="AO55" i="26"/>
  <c r="AO56" i="26"/>
  <c r="AO57" i="26"/>
  <c r="AO58" i="26"/>
  <c r="AO59" i="26"/>
  <c r="AO60" i="26"/>
  <c r="AO61" i="26"/>
  <c r="AO62" i="26"/>
  <c r="AO63" i="26"/>
  <c r="AO64" i="26"/>
  <c r="AO65" i="26"/>
  <c r="AO66" i="26"/>
  <c r="AO67" i="26"/>
  <c r="AO68" i="26"/>
  <c r="AO69" i="26"/>
  <c r="AO70" i="26"/>
  <c r="AO71" i="26"/>
  <c r="AO72" i="26"/>
  <c r="AO73" i="26"/>
  <c r="AO74" i="26"/>
  <c r="AO75" i="26"/>
  <c r="AO76" i="26"/>
  <c r="AO77" i="26"/>
  <c r="AO78" i="26"/>
  <c r="AO79" i="26"/>
  <c r="AO80" i="26"/>
  <c r="AO81" i="26"/>
  <c r="AO82" i="26"/>
  <c r="AO83" i="26"/>
  <c r="AO84" i="26"/>
  <c r="AO85" i="26"/>
  <c r="AO86" i="26"/>
  <c r="AO87" i="26"/>
  <c r="AO88" i="26"/>
  <c r="AO89" i="26"/>
  <c r="AO90" i="26"/>
  <c r="AO91" i="26"/>
  <c r="AO92" i="26"/>
  <c r="AO93" i="26"/>
  <c r="AO94" i="26"/>
  <c r="AO95" i="26"/>
  <c r="AO96" i="26"/>
  <c r="AO97" i="26"/>
  <c r="AO98" i="26"/>
  <c r="AO99" i="26"/>
  <c r="AO100" i="26"/>
  <c r="AO101" i="26"/>
  <c r="AO102" i="26"/>
  <c r="AO103" i="26"/>
  <c r="AO104" i="26"/>
  <c r="AO105" i="26"/>
  <c r="AO106" i="26"/>
  <c r="AO107" i="26"/>
  <c r="AO108" i="26"/>
  <c r="AO109" i="26"/>
  <c r="AO110" i="26"/>
  <c r="AO111" i="26"/>
  <c r="AO112" i="26"/>
  <c r="AO113" i="26"/>
  <c r="AO114" i="26"/>
  <c r="AO115" i="26"/>
  <c r="AO116" i="26"/>
  <c r="AO117" i="26"/>
  <c r="AO118" i="26"/>
  <c r="AO119" i="26"/>
  <c r="AO120" i="26"/>
  <c r="AO121" i="26"/>
  <c r="AO122" i="26"/>
  <c r="AO123" i="26"/>
  <c r="AO124" i="26"/>
  <c r="AO125" i="26"/>
  <c r="AO126" i="26"/>
  <c r="AO127" i="26"/>
  <c r="AO128" i="26"/>
  <c r="AO129" i="26"/>
  <c r="AO130" i="26"/>
  <c r="AO131" i="26"/>
  <c r="AO132" i="26"/>
  <c r="AO133" i="26"/>
  <c r="AO134" i="26"/>
  <c r="AO135" i="26"/>
  <c r="AO136" i="26"/>
  <c r="AO137" i="26"/>
  <c r="AO138" i="26"/>
  <c r="AO139" i="26"/>
  <c r="AO140" i="26"/>
  <c r="AO141" i="26"/>
  <c r="AO142" i="26"/>
  <c r="AO143" i="26"/>
  <c r="AO1" i="26"/>
  <c r="AP7" i="26"/>
  <c r="AP8" i="26"/>
  <c r="AP9" i="26"/>
  <c r="AP10" i="26"/>
  <c r="AP11" i="26"/>
  <c r="AP12" i="26"/>
  <c r="AP13" i="26"/>
  <c r="AP14" i="26"/>
  <c r="AP15" i="26"/>
  <c r="AP16" i="26"/>
  <c r="AP17" i="26"/>
  <c r="AP18" i="26"/>
  <c r="AP19" i="26"/>
  <c r="AP20" i="26"/>
  <c r="AP21" i="26"/>
  <c r="AP22" i="26"/>
  <c r="AP23" i="26"/>
  <c r="AP24" i="26"/>
  <c r="AP25" i="26"/>
  <c r="AP26" i="26"/>
  <c r="AP27" i="26"/>
  <c r="AP28" i="26"/>
  <c r="AP29" i="26"/>
  <c r="AP30" i="26"/>
  <c r="AP31" i="26"/>
  <c r="AP32" i="26"/>
  <c r="AP33" i="26"/>
  <c r="AP34" i="26"/>
  <c r="AP35" i="26"/>
  <c r="AP36" i="26"/>
  <c r="AP37" i="26"/>
  <c r="AP38" i="26"/>
  <c r="AP39" i="26"/>
  <c r="AP40" i="26"/>
  <c r="AP41" i="26"/>
  <c r="AP42" i="26"/>
  <c r="AP43" i="26"/>
  <c r="AP44" i="26"/>
  <c r="AP45" i="26"/>
  <c r="AP46" i="26"/>
  <c r="AP47" i="26"/>
  <c r="AP48" i="26"/>
  <c r="AP49" i="26"/>
  <c r="AP50" i="26"/>
  <c r="AP51" i="26"/>
  <c r="AP52" i="26"/>
  <c r="AP53" i="26"/>
  <c r="AP54" i="26"/>
  <c r="AP55" i="26"/>
  <c r="AP56" i="26"/>
  <c r="AP57" i="26"/>
  <c r="AP58" i="26"/>
  <c r="AP59" i="26"/>
  <c r="AP60" i="26"/>
  <c r="AP61" i="26"/>
  <c r="AP62" i="26"/>
  <c r="AP63" i="26"/>
  <c r="AP64" i="26"/>
  <c r="AP65" i="26"/>
  <c r="AP66" i="26"/>
  <c r="AP67" i="26"/>
  <c r="AP68" i="26"/>
  <c r="AP69" i="26"/>
  <c r="AP70" i="26"/>
  <c r="AP71" i="26"/>
  <c r="AP72" i="26"/>
  <c r="AP73" i="26"/>
  <c r="AP74" i="26"/>
  <c r="AP75" i="26"/>
  <c r="AP76" i="26"/>
  <c r="AP77" i="26"/>
  <c r="AP78" i="26"/>
  <c r="AP79" i="26"/>
  <c r="AP80" i="26"/>
  <c r="AP81" i="26"/>
  <c r="AP82" i="26"/>
  <c r="AP83" i="26"/>
  <c r="AP84" i="26"/>
  <c r="AP85" i="26"/>
  <c r="AP86" i="26"/>
  <c r="AP87" i="26"/>
  <c r="AP88" i="26"/>
  <c r="AP89" i="26"/>
  <c r="AP90" i="26"/>
  <c r="AP91" i="26"/>
  <c r="AP92" i="26"/>
  <c r="AP93" i="26"/>
  <c r="AP94" i="26"/>
  <c r="AP95" i="26"/>
  <c r="AP96" i="26"/>
  <c r="AP97" i="26"/>
  <c r="AP98" i="26"/>
  <c r="AP99" i="26"/>
  <c r="AP100" i="26"/>
  <c r="AP101" i="26"/>
  <c r="AP102" i="26"/>
  <c r="AP103" i="26"/>
  <c r="AP104" i="26"/>
  <c r="AP105" i="26"/>
  <c r="AP106" i="26"/>
  <c r="AP107" i="26"/>
  <c r="AP108" i="26"/>
  <c r="AP109" i="26"/>
  <c r="AP110" i="26"/>
  <c r="AP111" i="26"/>
  <c r="AP112" i="26"/>
  <c r="AP113" i="26"/>
  <c r="AP114" i="26"/>
  <c r="AP115" i="26"/>
  <c r="AP116" i="26"/>
  <c r="AP117" i="26"/>
  <c r="AP118" i="26"/>
  <c r="AP119" i="26"/>
  <c r="AP120" i="26"/>
  <c r="AP121" i="26"/>
  <c r="AP122" i="26"/>
  <c r="AP123" i="26"/>
  <c r="AP124" i="26"/>
  <c r="AP125" i="26"/>
  <c r="AP126" i="26"/>
  <c r="AP127" i="26"/>
  <c r="AP128" i="26"/>
  <c r="AP129" i="26"/>
  <c r="AP130" i="26"/>
  <c r="AP131" i="26"/>
  <c r="AP132" i="26"/>
  <c r="AP133" i="26"/>
  <c r="AP134" i="26"/>
  <c r="AP135" i="26"/>
  <c r="AP136" i="26"/>
  <c r="AP137" i="26"/>
  <c r="AP138" i="26"/>
  <c r="AP139" i="26"/>
  <c r="AP140" i="26"/>
  <c r="AP141" i="26"/>
  <c r="AP142" i="26"/>
  <c r="AP143" i="26"/>
  <c r="AP1" i="26"/>
  <c r="AQ7" i="26"/>
  <c r="AQ8" i="26"/>
  <c r="AQ9" i="26"/>
  <c r="AQ10" i="26"/>
  <c r="AQ11" i="26"/>
  <c r="AQ12" i="26"/>
  <c r="AQ13" i="26"/>
  <c r="AQ14" i="26"/>
  <c r="AQ15" i="26"/>
  <c r="AQ16" i="26"/>
  <c r="AQ17" i="26"/>
  <c r="AQ18" i="26"/>
  <c r="AQ19" i="26"/>
  <c r="AQ20" i="26"/>
  <c r="AQ21" i="26"/>
  <c r="AQ22" i="26"/>
  <c r="AQ23" i="26"/>
  <c r="AQ24" i="26"/>
  <c r="AQ25" i="26"/>
  <c r="AQ26" i="26"/>
  <c r="AQ27" i="26"/>
  <c r="AQ28" i="26"/>
  <c r="AQ29" i="26"/>
  <c r="AQ30" i="26"/>
  <c r="AQ31" i="26"/>
  <c r="AQ32" i="26"/>
  <c r="AQ33" i="26"/>
  <c r="AQ34" i="26"/>
  <c r="AQ35" i="26"/>
  <c r="AQ36" i="26"/>
  <c r="AQ37" i="26"/>
  <c r="AQ38" i="26"/>
  <c r="AQ39" i="26"/>
  <c r="AQ40" i="26"/>
  <c r="AQ41" i="26"/>
  <c r="AQ42" i="26"/>
  <c r="AQ43" i="26"/>
  <c r="AQ44" i="26"/>
  <c r="AQ45" i="26"/>
  <c r="AQ46" i="26"/>
  <c r="AQ47" i="26"/>
  <c r="AQ48" i="26"/>
  <c r="AQ49" i="26"/>
  <c r="AQ50" i="26"/>
  <c r="AQ51" i="26"/>
  <c r="AQ52" i="26"/>
  <c r="AQ53" i="26"/>
  <c r="AQ54" i="26"/>
  <c r="AQ55" i="26"/>
  <c r="AQ56" i="26"/>
  <c r="AQ57" i="26"/>
  <c r="AQ58" i="26"/>
  <c r="AQ59" i="26"/>
  <c r="AQ60" i="26"/>
  <c r="AQ61" i="26"/>
  <c r="AQ62" i="26"/>
  <c r="AQ63" i="26"/>
  <c r="AQ64" i="26"/>
  <c r="AQ65" i="26"/>
  <c r="AQ66" i="26"/>
  <c r="AQ67" i="26"/>
  <c r="AQ68" i="26"/>
  <c r="AQ69" i="26"/>
  <c r="AQ70" i="26"/>
  <c r="AQ71" i="26"/>
  <c r="AQ72" i="26"/>
  <c r="AQ73" i="26"/>
  <c r="AQ74" i="26"/>
  <c r="AQ75" i="26"/>
  <c r="AQ76" i="26"/>
  <c r="AQ77" i="26"/>
  <c r="AQ78" i="26"/>
  <c r="AQ79" i="26"/>
  <c r="AQ80" i="26"/>
  <c r="AQ81" i="26"/>
  <c r="AQ82" i="26"/>
  <c r="AQ83" i="26"/>
  <c r="AQ84" i="26"/>
  <c r="AQ85" i="26"/>
  <c r="AQ86" i="26"/>
  <c r="AQ87" i="26"/>
  <c r="AQ88" i="26"/>
  <c r="AQ89" i="26"/>
  <c r="AQ90" i="26"/>
  <c r="AQ91" i="26"/>
  <c r="AQ92" i="26"/>
  <c r="AQ93" i="26"/>
  <c r="AQ94" i="26"/>
  <c r="AQ95" i="26"/>
  <c r="AQ96" i="26"/>
  <c r="AQ97" i="26"/>
  <c r="AQ98" i="26"/>
  <c r="AQ99" i="26"/>
  <c r="AQ100" i="26"/>
  <c r="AQ101" i="26"/>
  <c r="AQ102" i="26"/>
  <c r="AQ103" i="26"/>
  <c r="AQ104" i="26"/>
  <c r="AQ105" i="26"/>
  <c r="AQ106" i="26"/>
  <c r="AQ107" i="26"/>
  <c r="AQ108" i="26"/>
  <c r="AQ109" i="26"/>
  <c r="AQ110" i="26"/>
  <c r="AQ111" i="26"/>
  <c r="AQ112" i="26"/>
  <c r="AQ113" i="26"/>
  <c r="AQ114" i="26"/>
  <c r="AQ115" i="26"/>
  <c r="AQ116" i="26"/>
  <c r="AQ117" i="26"/>
  <c r="AQ118" i="26"/>
  <c r="AQ119" i="26"/>
  <c r="AQ120" i="26"/>
  <c r="AQ121" i="26"/>
  <c r="AQ122" i="26"/>
  <c r="AQ123" i="26"/>
  <c r="AQ124" i="26"/>
  <c r="AQ125" i="26"/>
  <c r="AQ126" i="26"/>
  <c r="AQ127" i="26"/>
  <c r="AQ128" i="26"/>
  <c r="AQ129" i="26"/>
  <c r="AQ130" i="26"/>
  <c r="AQ131" i="26"/>
  <c r="AQ132" i="26"/>
  <c r="AQ133" i="26"/>
  <c r="AQ134" i="26"/>
  <c r="AQ135" i="26"/>
  <c r="AQ136" i="26"/>
  <c r="AQ137" i="26"/>
  <c r="AQ138" i="26"/>
  <c r="AQ139" i="26"/>
  <c r="AQ140" i="26"/>
  <c r="AQ141" i="26"/>
  <c r="AQ142" i="26"/>
  <c r="AQ143" i="26"/>
  <c r="AQ1" i="26"/>
  <c r="AB3" i="26"/>
  <c r="AE3" i="26"/>
  <c r="AF3" i="26"/>
  <c r="AG3" i="26"/>
  <c r="AH3" i="26"/>
  <c r="AJ3" i="26"/>
  <c r="AK3" i="26"/>
  <c r="AL3" i="26"/>
  <c r="AM3" i="26"/>
  <c r="AN3" i="26"/>
  <c r="AO3" i="26"/>
  <c r="AP3" i="26"/>
  <c r="AQ3" i="26"/>
  <c r="AL2" i="26"/>
  <c r="AM2" i="26"/>
  <c r="AN2" i="26"/>
  <c r="AO2" i="26"/>
  <c r="AP2" i="26"/>
  <c r="AQ2" i="26"/>
  <c r="AB2" i="26"/>
  <c r="AE2" i="26"/>
  <c r="AF2" i="26"/>
  <c r="AG2" i="26"/>
  <c r="AH2" i="26"/>
  <c r="AJ2" i="26"/>
  <c r="AK2" i="26"/>
  <c r="Z7" i="26"/>
  <c r="Z2" i="26" s="1"/>
  <c r="Z8" i="26"/>
  <c r="Z9" i="26"/>
  <c r="Z10" i="26"/>
  <c r="Z11" i="26"/>
  <c r="Z12" i="26"/>
  <c r="Z13" i="26"/>
  <c r="Z14" i="26"/>
  <c r="Z15" i="26"/>
  <c r="AC12" i="3" s="1"/>
  <c r="Z16" i="26"/>
  <c r="Z17" i="26"/>
  <c r="Z18" i="26"/>
  <c r="Z19" i="26"/>
  <c r="Z20" i="26"/>
  <c r="Z21" i="26"/>
  <c r="Z22" i="26"/>
  <c r="Z23" i="26"/>
  <c r="AC20" i="3" s="1"/>
  <c r="Z24" i="26"/>
  <c r="Z25" i="26"/>
  <c r="Z26" i="26"/>
  <c r="Z27" i="26"/>
  <c r="Z28" i="26"/>
  <c r="Z29" i="26"/>
  <c r="Z30" i="26"/>
  <c r="Z31" i="26"/>
  <c r="AC28" i="3" s="1"/>
  <c r="Z32" i="26"/>
  <c r="Z33" i="26"/>
  <c r="Z34" i="26"/>
  <c r="Z35" i="26"/>
  <c r="Z36" i="26"/>
  <c r="Z37" i="26"/>
  <c r="Z38" i="26"/>
  <c r="Z39" i="26"/>
  <c r="AC36" i="3" s="1"/>
  <c r="Z40" i="26"/>
  <c r="Z41" i="26"/>
  <c r="Z42" i="26"/>
  <c r="Z43" i="26"/>
  <c r="Z44" i="26"/>
  <c r="Z45" i="26"/>
  <c r="Z46" i="26"/>
  <c r="Z47" i="26"/>
  <c r="AC44" i="3" s="1"/>
  <c r="Z48" i="26"/>
  <c r="Z49" i="26"/>
  <c r="Z50" i="26"/>
  <c r="Z51" i="26"/>
  <c r="Z52" i="26"/>
  <c r="Z53" i="26"/>
  <c r="Z54" i="26"/>
  <c r="Z55" i="26"/>
  <c r="AC52" i="3" s="1"/>
  <c r="Z56" i="26"/>
  <c r="Z57" i="26"/>
  <c r="Z58" i="26"/>
  <c r="Z59" i="26"/>
  <c r="Z60" i="26"/>
  <c r="Z61" i="26"/>
  <c r="Z62" i="26"/>
  <c r="Z63" i="26"/>
  <c r="AC60" i="3" s="1"/>
  <c r="Z64" i="26"/>
  <c r="Z65" i="26"/>
  <c r="Z66" i="26"/>
  <c r="Z67" i="26"/>
  <c r="Z68" i="26"/>
  <c r="Z69" i="26"/>
  <c r="Z70" i="26"/>
  <c r="Z71" i="26"/>
  <c r="AC68" i="3" s="1"/>
  <c r="Z72" i="26"/>
  <c r="Z73" i="26"/>
  <c r="Z74" i="26"/>
  <c r="Z75" i="26"/>
  <c r="Z76" i="26"/>
  <c r="Z77" i="26"/>
  <c r="Z78" i="26"/>
  <c r="Z79" i="26"/>
  <c r="AC76" i="3" s="1"/>
  <c r="Z80" i="26"/>
  <c r="Z81" i="26"/>
  <c r="Z82" i="26"/>
  <c r="Z83" i="26"/>
  <c r="Z84" i="26"/>
  <c r="Z85" i="26"/>
  <c r="Z86" i="26"/>
  <c r="Z87" i="26"/>
  <c r="AC84" i="3" s="1"/>
  <c r="Z88" i="26"/>
  <c r="Z89" i="26"/>
  <c r="Z90" i="26"/>
  <c r="Z91" i="26"/>
  <c r="Z92" i="26"/>
  <c r="Z93" i="26"/>
  <c r="Z94" i="26"/>
  <c r="Z95" i="26"/>
  <c r="AC92" i="3" s="1"/>
  <c r="Z96" i="26"/>
  <c r="Z97" i="26"/>
  <c r="Z98" i="26"/>
  <c r="Z99" i="26"/>
  <c r="Z100" i="26"/>
  <c r="Z101" i="26"/>
  <c r="Z102" i="26"/>
  <c r="Z103" i="26"/>
  <c r="AC100" i="3" s="1"/>
  <c r="Z104" i="26"/>
  <c r="Z105" i="26"/>
  <c r="Z106" i="26"/>
  <c r="Z107" i="26"/>
  <c r="Z108" i="26"/>
  <c r="Z109" i="26"/>
  <c r="Z110" i="26"/>
  <c r="Z111" i="26"/>
  <c r="AC108" i="3" s="1"/>
  <c r="Z112" i="26"/>
  <c r="Z113" i="26"/>
  <c r="Z114" i="26"/>
  <c r="Z115" i="26"/>
  <c r="Z116" i="26"/>
  <c r="Z117" i="26"/>
  <c r="Z118" i="26"/>
  <c r="Z119" i="26"/>
  <c r="AC116" i="3" s="1"/>
  <c r="Z120" i="26"/>
  <c r="Z121" i="26"/>
  <c r="Z122" i="26"/>
  <c r="Z123" i="26"/>
  <c r="Z124" i="26"/>
  <c r="Z125" i="26"/>
  <c r="Z126" i="26"/>
  <c r="Z127" i="26"/>
  <c r="AC124" i="3" s="1"/>
  <c r="Z128" i="26"/>
  <c r="Z129" i="26"/>
  <c r="Z130" i="26"/>
  <c r="Z131" i="26"/>
  <c r="Z132" i="26"/>
  <c r="Z133" i="26"/>
  <c r="Z134" i="26"/>
  <c r="Z135" i="26"/>
  <c r="AC132" i="3" s="1"/>
  <c r="Z136" i="26"/>
  <c r="Z137" i="26"/>
  <c r="Z138" i="26"/>
  <c r="Z139" i="26"/>
  <c r="Z140" i="26"/>
  <c r="Z141" i="26"/>
  <c r="Z142" i="26"/>
  <c r="Z143" i="26"/>
  <c r="AC140" i="3" s="1"/>
  <c r="Y7" i="26"/>
  <c r="Y8" i="26"/>
  <c r="Y9" i="26"/>
  <c r="Y10" i="26"/>
  <c r="Y11" i="26"/>
  <c r="Y12" i="26"/>
  <c r="Y13" i="26"/>
  <c r="Y1" i="26" s="1"/>
  <c r="Y14" i="26"/>
  <c r="Y15" i="26"/>
  <c r="Y16" i="26"/>
  <c r="Y17" i="26"/>
  <c r="Y18" i="26"/>
  <c r="Y19" i="26"/>
  <c r="Y20" i="26"/>
  <c r="Y21" i="26"/>
  <c r="AB18" i="3" s="1"/>
  <c r="Y22" i="26"/>
  <c r="Y23" i="26"/>
  <c r="Y24" i="26"/>
  <c r="Y25" i="26"/>
  <c r="Y26" i="26"/>
  <c r="Y27" i="26"/>
  <c r="Y28" i="26"/>
  <c r="Y29" i="26"/>
  <c r="AB26" i="3" s="1"/>
  <c r="Y30" i="26"/>
  <c r="Y31" i="26"/>
  <c r="Y32" i="26"/>
  <c r="Y33" i="26"/>
  <c r="Y34" i="26"/>
  <c r="Y35" i="26"/>
  <c r="Y36" i="26"/>
  <c r="Y37" i="26"/>
  <c r="AB34" i="3" s="1"/>
  <c r="Y38" i="26"/>
  <c r="Y39" i="26"/>
  <c r="Y40" i="26"/>
  <c r="Y41" i="26"/>
  <c r="Y42" i="26"/>
  <c r="Y43" i="26"/>
  <c r="Y44" i="26"/>
  <c r="Y45" i="26"/>
  <c r="AB42" i="3" s="1"/>
  <c r="Y46" i="26"/>
  <c r="Y47" i="26"/>
  <c r="Y48" i="26"/>
  <c r="Y49" i="26"/>
  <c r="Y50" i="26"/>
  <c r="Y51" i="26"/>
  <c r="Y52" i="26"/>
  <c r="Y53" i="26"/>
  <c r="AB50" i="3" s="1"/>
  <c r="Y54" i="26"/>
  <c r="Y55" i="26"/>
  <c r="Y56" i="26"/>
  <c r="Y57" i="26"/>
  <c r="Y58" i="26"/>
  <c r="Y59" i="26"/>
  <c r="Y60" i="26"/>
  <c r="Y61" i="26"/>
  <c r="AB58" i="3" s="1"/>
  <c r="Y62" i="26"/>
  <c r="Y63" i="26"/>
  <c r="Y64" i="26"/>
  <c r="Y65" i="26"/>
  <c r="Y66" i="26"/>
  <c r="Y67" i="26"/>
  <c r="Y68" i="26"/>
  <c r="Y69" i="26"/>
  <c r="AB66" i="3" s="1"/>
  <c r="Y70" i="26"/>
  <c r="Y71" i="26"/>
  <c r="Y72" i="26"/>
  <c r="Y73" i="26"/>
  <c r="Y74" i="26"/>
  <c r="Y75" i="26"/>
  <c r="Y76" i="26"/>
  <c r="Y77" i="26"/>
  <c r="AB74" i="3" s="1"/>
  <c r="Y78" i="26"/>
  <c r="Y79" i="26"/>
  <c r="Y80" i="26"/>
  <c r="Y81" i="26"/>
  <c r="Y82" i="26"/>
  <c r="Y83" i="26"/>
  <c r="Y84" i="26"/>
  <c r="Y85" i="26"/>
  <c r="AB82" i="3" s="1"/>
  <c r="Y86" i="26"/>
  <c r="Y87" i="26"/>
  <c r="Y88" i="26"/>
  <c r="Y89" i="26"/>
  <c r="Y90" i="26"/>
  <c r="Y91" i="26"/>
  <c r="Y92" i="26"/>
  <c r="Y93" i="26"/>
  <c r="AB90" i="3" s="1"/>
  <c r="Y94" i="26"/>
  <c r="Y95" i="26"/>
  <c r="Y96" i="26"/>
  <c r="Y97" i="26"/>
  <c r="Y98" i="26"/>
  <c r="Y99" i="26"/>
  <c r="Y100" i="26"/>
  <c r="Y101" i="26"/>
  <c r="AB98" i="3" s="1"/>
  <c r="Y102" i="26"/>
  <c r="Y103" i="26"/>
  <c r="Y104" i="26"/>
  <c r="Y105" i="26"/>
  <c r="Y106" i="26"/>
  <c r="Y107" i="26"/>
  <c r="Y108" i="26"/>
  <c r="Y109" i="26"/>
  <c r="AB106" i="3" s="1"/>
  <c r="Y110" i="26"/>
  <c r="Y111" i="26"/>
  <c r="Y112" i="26"/>
  <c r="Y113" i="26"/>
  <c r="Y114" i="26"/>
  <c r="Y115" i="26"/>
  <c r="Y116" i="26"/>
  <c r="Y117" i="26"/>
  <c r="AB114" i="3" s="1"/>
  <c r="Y118" i="26"/>
  <c r="Y119" i="26"/>
  <c r="Y120" i="26"/>
  <c r="Y121" i="26"/>
  <c r="Y122" i="26"/>
  <c r="Y123" i="26"/>
  <c r="Y124" i="26"/>
  <c r="Y125" i="26"/>
  <c r="AB122" i="3" s="1"/>
  <c r="Y126" i="26"/>
  <c r="Y127" i="26"/>
  <c r="Y128" i="26"/>
  <c r="Y129" i="26"/>
  <c r="Y130" i="26"/>
  <c r="Y131" i="26"/>
  <c r="Y132" i="26"/>
  <c r="Y133" i="26"/>
  <c r="AB130" i="3" s="1"/>
  <c r="Y134" i="26"/>
  <c r="Y135" i="26"/>
  <c r="Y136" i="26"/>
  <c r="Y137" i="26"/>
  <c r="Y138" i="26"/>
  <c r="Y139" i="26"/>
  <c r="Y140" i="26"/>
  <c r="Y141" i="26"/>
  <c r="AB138" i="3" s="1"/>
  <c r="Y142" i="26"/>
  <c r="Y143" i="26"/>
  <c r="D2" i="25"/>
  <c r="E7" i="26"/>
  <c r="E8" i="26"/>
  <c r="E9" i="26"/>
  <c r="E10" i="26"/>
  <c r="E11" i="26"/>
  <c r="E12" i="26"/>
  <c r="E13" i="26"/>
  <c r="E14" i="26"/>
  <c r="E15" i="26"/>
  <c r="E16" i="26"/>
  <c r="E17" i="26"/>
  <c r="E18" i="26"/>
  <c r="E19" i="26"/>
  <c r="E20" i="26"/>
  <c r="E21" i="26"/>
  <c r="E22" i="26"/>
  <c r="E23" i="26"/>
  <c r="E24" i="26"/>
  <c r="E25" i="26"/>
  <c r="E26" i="26"/>
  <c r="E27" i="26"/>
  <c r="H24" i="3" s="1"/>
  <c r="E28" i="26"/>
  <c r="E29" i="26"/>
  <c r="E30" i="26"/>
  <c r="E31" i="26"/>
  <c r="E32" i="26"/>
  <c r="E33" i="26"/>
  <c r="E34" i="26"/>
  <c r="E35" i="26"/>
  <c r="E36" i="26"/>
  <c r="E37" i="26"/>
  <c r="E38" i="26"/>
  <c r="E39" i="26"/>
  <c r="E40" i="26"/>
  <c r="E41" i="26"/>
  <c r="E42" i="26"/>
  <c r="E43" i="26"/>
  <c r="E44" i="26"/>
  <c r="E45" i="26"/>
  <c r="E46" i="26"/>
  <c r="E47" i="26"/>
  <c r="H44" i="3" s="1"/>
  <c r="E48" i="26"/>
  <c r="E49" i="26"/>
  <c r="E50" i="26"/>
  <c r="E51" i="26"/>
  <c r="H48" i="3" s="1"/>
  <c r="E52" i="26"/>
  <c r="E53" i="26"/>
  <c r="E54" i="26"/>
  <c r="E55" i="26"/>
  <c r="E56" i="26"/>
  <c r="E57" i="26"/>
  <c r="E58" i="26"/>
  <c r="E59" i="26"/>
  <c r="E60" i="26"/>
  <c r="E61" i="26"/>
  <c r="E62" i="26"/>
  <c r="E63" i="26"/>
  <c r="E64" i="26"/>
  <c r="E65" i="26"/>
  <c r="E66" i="26"/>
  <c r="E67" i="26"/>
  <c r="E68" i="26"/>
  <c r="E69" i="26"/>
  <c r="E70" i="26"/>
  <c r="E71" i="26"/>
  <c r="E72" i="26"/>
  <c r="E73" i="26"/>
  <c r="E74" i="26"/>
  <c r="E75" i="26"/>
  <c r="H72" i="3" s="1"/>
  <c r="E76" i="26"/>
  <c r="E77" i="26"/>
  <c r="E78" i="26"/>
  <c r="E79" i="26"/>
  <c r="H76" i="3" s="1"/>
  <c r="E80" i="26"/>
  <c r="E81" i="26"/>
  <c r="E82" i="26"/>
  <c r="E83" i="26"/>
  <c r="E84" i="26"/>
  <c r="E85" i="26"/>
  <c r="E86" i="26"/>
  <c r="E87" i="26"/>
  <c r="E88" i="26"/>
  <c r="E89" i="26"/>
  <c r="E90" i="26"/>
  <c r="E91" i="26"/>
  <c r="H88" i="3" s="1"/>
  <c r="E92" i="26"/>
  <c r="E93" i="26"/>
  <c r="E94" i="26"/>
  <c r="E95" i="26"/>
  <c r="E96" i="26"/>
  <c r="E97" i="26"/>
  <c r="E98" i="26"/>
  <c r="E99" i="26"/>
  <c r="H96" i="3" s="1"/>
  <c r="E100" i="26"/>
  <c r="E101" i="26"/>
  <c r="E102" i="26"/>
  <c r="E103" i="26"/>
  <c r="E104" i="26"/>
  <c r="E105" i="26"/>
  <c r="E106" i="26"/>
  <c r="E107" i="26"/>
  <c r="H104" i="3" s="1"/>
  <c r="E108" i="26"/>
  <c r="E109" i="26"/>
  <c r="E110" i="26"/>
  <c r="E111" i="26"/>
  <c r="H108" i="3" s="1"/>
  <c r="E112" i="26"/>
  <c r="E113" i="26"/>
  <c r="E114" i="26"/>
  <c r="E115" i="26"/>
  <c r="E116" i="26"/>
  <c r="E117" i="26"/>
  <c r="E118" i="26"/>
  <c r="E119" i="26"/>
  <c r="H116" i="3" s="1"/>
  <c r="E120" i="26"/>
  <c r="E121" i="26"/>
  <c r="E122" i="26"/>
  <c r="E123" i="26"/>
  <c r="E124" i="26"/>
  <c r="E125" i="26"/>
  <c r="E126" i="26"/>
  <c r="E127" i="26"/>
  <c r="H124" i="3" s="1"/>
  <c r="E128" i="26"/>
  <c r="E129" i="26"/>
  <c r="E130" i="26"/>
  <c r="E131" i="26"/>
  <c r="H128" i="3" s="1"/>
  <c r="E132" i="26"/>
  <c r="E133" i="26"/>
  <c r="E134" i="26"/>
  <c r="E135" i="26"/>
  <c r="E136" i="26"/>
  <c r="E137" i="26"/>
  <c r="E138" i="26"/>
  <c r="E139" i="26"/>
  <c r="E140" i="26"/>
  <c r="E141" i="26"/>
  <c r="E142" i="26"/>
  <c r="E143" i="26"/>
  <c r="H140" i="3" s="1"/>
  <c r="W6" i="26"/>
  <c r="T34" i="4" s="1"/>
  <c r="M6" i="26"/>
  <c r="H6" i="26"/>
  <c r="E6" i="26"/>
  <c r="D6" i="26"/>
  <c r="F6" i="26"/>
  <c r="G6" i="26"/>
  <c r="I6" i="26"/>
  <c r="J6" i="26"/>
  <c r="K6" i="26"/>
  <c r="L6" i="26"/>
  <c r="N6" i="26"/>
  <c r="O6" i="26"/>
  <c r="P6" i="26"/>
  <c r="Q6" i="26"/>
  <c r="R6" i="26"/>
  <c r="S6" i="26"/>
  <c r="T6" i="26"/>
  <c r="U6" i="26"/>
  <c r="V6" i="26"/>
  <c r="D7" i="26"/>
  <c r="G4" i="3" s="1"/>
  <c r="D8" i="26"/>
  <c r="D9" i="26"/>
  <c r="D10" i="26"/>
  <c r="D11" i="26"/>
  <c r="D12" i="26"/>
  <c r="D13" i="26"/>
  <c r="G10" i="3" s="1"/>
  <c r="D14" i="26"/>
  <c r="G11" i="3" s="1"/>
  <c r="D15" i="26"/>
  <c r="G12" i="3" s="1"/>
  <c r="D16" i="26"/>
  <c r="D17" i="26"/>
  <c r="D18" i="26"/>
  <c r="G15" i="3" s="1"/>
  <c r="D19" i="26"/>
  <c r="D20" i="26"/>
  <c r="G17" i="3" s="1"/>
  <c r="D21" i="26"/>
  <c r="G18" i="3" s="1"/>
  <c r="D22" i="26"/>
  <c r="G19" i="3" s="1"/>
  <c r="D23" i="26"/>
  <c r="G20" i="3" s="1"/>
  <c r="D24" i="26"/>
  <c r="D25" i="26"/>
  <c r="D26" i="26"/>
  <c r="D27" i="26"/>
  <c r="D28" i="26"/>
  <c r="G25" i="3" s="1"/>
  <c r="D29" i="26"/>
  <c r="G26" i="3" s="1"/>
  <c r="D30" i="26"/>
  <c r="G27" i="3" s="1"/>
  <c r="D31" i="26"/>
  <c r="G28" i="3" s="1"/>
  <c r="D32" i="26"/>
  <c r="D33" i="26"/>
  <c r="D34" i="26"/>
  <c r="G31" i="3" s="1"/>
  <c r="D35" i="26"/>
  <c r="D36" i="26"/>
  <c r="D37" i="26"/>
  <c r="G34" i="3" s="1"/>
  <c r="D38" i="26"/>
  <c r="G35" i="3" s="1"/>
  <c r="D39" i="26"/>
  <c r="G36" i="3" s="1"/>
  <c r="D40" i="26"/>
  <c r="D41" i="26"/>
  <c r="D42" i="26"/>
  <c r="G39" i="3" s="1"/>
  <c r="D43" i="26"/>
  <c r="D44" i="26"/>
  <c r="D45" i="26"/>
  <c r="G42" i="3" s="1"/>
  <c r="D46" i="26"/>
  <c r="G43" i="3" s="1"/>
  <c r="D47" i="26"/>
  <c r="G44" i="3" s="1"/>
  <c r="D48" i="26"/>
  <c r="D49" i="26"/>
  <c r="D50" i="26"/>
  <c r="G47" i="3" s="1"/>
  <c r="D51" i="26"/>
  <c r="D52" i="26"/>
  <c r="G49" i="3" s="1"/>
  <c r="D53" i="26"/>
  <c r="G50" i="3" s="1"/>
  <c r="D54" i="26"/>
  <c r="G51" i="3" s="1"/>
  <c r="D55" i="26"/>
  <c r="G52" i="3" s="1"/>
  <c r="D56" i="26"/>
  <c r="D57" i="26"/>
  <c r="D58" i="26"/>
  <c r="G55" i="3" s="1"/>
  <c r="D59" i="26"/>
  <c r="D60" i="26"/>
  <c r="G57" i="3" s="1"/>
  <c r="D61" i="26"/>
  <c r="G58" i="3" s="1"/>
  <c r="D62" i="26"/>
  <c r="G59" i="3" s="1"/>
  <c r="D63" i="26"/>
  <c r="G60" i="3" s="1"/>
  <c r="D64" i="26"/>
  <c r="D65" i="26"/>
  <c r="D66" i="26"/>
  <c r="G63" i="3" s="1"/>
  <c r="D67" i="26"/>
  <c r="D68" i="26"/>
  <c r="G65" i="3" s="1"/>
  <c r="D69" i="26"/>
  <c r="G66" i="3" s="1"/>
  <c r="D70" i="26"/>
  <c r="G67" i="3" s="1"/>
  <c r="D71" i="26"/>
  <c r="G68" i="3" s="1"/>
  <c r="D72" i="26"/>
  <c r="D73" i="26"/>
  <c r="D74" i="26"/>
  <c r="G71" i="3" s="1"/>
  <c r="D75" i="26"/>
  <c r="D76" i="26"/>
  <c r="G73" i="3" s="1"/>
  <c r="D77" i="26"/>
  <c r="D78" i="26"/>
  <c r="G75" i="3" s="1"/>
  <c r="D79" i="26"/>
  <c r="G76" i="3" s="1"/>
  <c r="D80" i="26"/>
  <c r="D81" i="26"/>
  <c r="D82" i="26"/>
  <c r="D83" i="26"/>
  <c r="D84" i="26"/>
  <c r="G81" i="3" s="1"/>
  <c r="D85" i="26"/>
  <c r="G82" i="3" s="1"/>
  <c r="D86" i="26"/>
  <c r="G83" i="3" s="1"/>
  <c r="D87" i="26"/>
  <c r="G84" i="3" s="1"/>
  <c r="D88" i="26"/>
  <c r="D89" i="26"/>
  <c r="D90" i="26"/>
  <c r="D91" i="26"/>
  <c r="D92" i="26"/>
  <c r="G89" i="3" s="1"/>
  <c r="D93" i="26"/>
  <c r="G90" i="3" s="1"/>
  <c r="D94" i="26"/>
  <c r="G91" i="3" s="1"/>
  <c r="D95" i="26"/>
  <c r="G92" i="3" s="1"/>
  <c r="D96" i="26"/>
  <c r="D97" i="26"/>
  <c r="D98" i="26"/>
  <c r="D99" i="26"/>
  <c r="D100" i="26"/>
  <c r="G97" i="3" s="1"/>
  <c r="D101" i="26"/>
  <c r="G98" i="3" s="1"/>
  <c r="D102" i="26"/>
  <c r="G99" i="3" s="1"/>
  <c r="D103" i="26"/>
  <c r="G100" i="3" s="1"/>
  <c r="D104" i="26"/>
  <c r="D105" i="26"/>
  <c r="D106" i="26"/>
  <c r="G103" i="3" s="1"/>
  <c r="D107" i="26"/>
  <c r="D108" i="26"/>
  <c r="G105" i="3" s="1"/>
  <c r="D109" i="26"/>
  <c r="G106" i="3" s="1"/>
  <c r="D110" i="26"/>
  <c r="G107" i="3" s="1"/>
  <c r="D111" i="26"/>
  <c r="G108" i="3" s="1"/>
  <c r="D112" i="26"/>
  <c r="D113" i="26"/>
  <c r="D114" i="26"/>
  <c r="D115" i="26"/>
  <c r="D116" i="26"/>
  <c r="G113" i="3" s="1"/>
  <c r="D117" i="26"/>
  <c r="G114" i="3" s="1"/>
  <c r="D118" i="26"/>
  <c r="G115" i="3" s="1"/>
  <c r="D119" i="26"/>
  <c r="G116" i="3" s="1"/>
  <c r="D120" i="26"/>
  <c r="D121" i="26"/>
  <c r="D122" i="26"/>
  <c r="G119" i="3" s="1"/>
  <c r="D123" i="26"/>
  <c r="D124" i="26"/>
  <c r="G121" i="3" s="1"/>
  <c r="D125" i="26"/>
  <c r="G122" i="3" s="1"/>
  <c r="D126" i="26"/>
  <c r="G123" i="3" s="1"/>
  <c r="D127" i="26"/>
  <c r="G124" i="3" s="1"/>
  <c r="D128" i="26"/>
  <c r="D129" i="26"/>
  <c r="D130" i="26"/>
  <c r="G127" i="3" s="1"/>
  <c r="D131" i="26"/>
  <c r="D132" i="26"/>
  <c r="G129" i="3" s="1"/>
  <c r="D133" i="26"/>
  <c r="G130" i="3" s="1"/>
  <c r="D134" i="26"/>
  <c r="G131" i="3" s="1"/>
  <c r="D135" i="26"/>
  <c r="G132" i="3" s="1"/>
  <c r="D136" i="26"/>
  <c r="D137" i="26"/>
  <c r="D138" i="26"/>
  <c r="G135" i="3" s="1"/>
  <c r="D139" i="26"/>
  <c r="D140" i="26"/>
  <c r="G137" i="3" s="1"/>
  <c r="D141" i="26"/>
  <c r="G138" i="3" s="1"/>
  <c r="D142" i="26"/>
  <c r="G139" i="3" s="1"/>
  <c r="D143" i="26"/>
  <c r="G140" i="3" s="1"/>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5" i="26"/>
  <c r="F116" i="26"/>
  <c r="F117" i="26"/>
  <c r="F118" i="26"/>
  <c r="F119" i="26"/>
  <c r="F120" i="26"/>
  <c r="F121" i="26"/>
  <c r="F122" i="26"/>
  <c r="F123" i="26"/>
  <c r="F124" i="26"/>
  <c r="F125" i="26"/>
  <c r="F126" i="26"/>
  <c r="F127" i="26"/>
  <c r="F128" i="26"/>
  <c r="F129" i="26"/>
  <c r="F130" i="26"/>
  <c r="F131" i="26"/>
  <c r="F132" i="26"/>
  <c r="F133" i="26"/>
  <c r="F134" i="26"/>
  <c r="F135" i="26"/>
  <c r="F136" i="26"/>
  <c r="F137" i="26"/>
  <c r="F138" i="26"/>
  <c r="F139" i="26"/>
  <c r="F140" i="26"/>
  <c r="F141" i="26"/>
  <c r="F142" i="26"/>
  <c r="F143" i="26"/>
  <c r="F1" i="26"/>
  <c r="F2" i="26"/>
  <c r="F5" i="26"/>
  <c r="G7" i="26"/>
  <c r="J4" i="3" s="1"/>
  <c r="G8" i="26"/>
  <c r="G9" i="26"/>
  <c r="G10" i="26"/>
  <c r="G11" i="26"/>
  <c r="G12" i="26"/>
  <c r="G13" i="26"/>
  <c r="G14" i="26"/>
  <c r="G15" i="26"/>
  <c r="J12" i="3" s="1"/>
  <c r="G16" i="26"/>
  <c r="G17" i="26"/>
  <c r="G18" i="26"/>
  <c r="G19" i="26"/>
  <c r="G20" i="26"/>
  <c r="G21" i="26"/>
  <c r="G22" i="26"/>
  <c r="G23" i="26"/>
  <c r="J20" i="3" s="1"/>
  <c r="G24" i="26"/>
  <c r="J21" i="3" s="1"/>
  <c r="G25" i="26"/>
  <c r="J22" i="3" s="1"/>
  <c r="G26" i="26"/>
  <c r="G27" i="26"/>
  <c r="G28" i="26"/>
  <c r="G29" i="26"/>
  <c r="G30" i="26"/>
  <c r="G31" i="26"/>
  <c r="J28" i="3" s="1"/>
  <c r="G32" i="26"/>
  <c r="G33" i="26"/>
  <c r="J30" i="3" s="1"/>
  <c r="G34" i="26"/>
  <c r="G35" i="26"/>
  <c r="G36" i="26"/>
  <c r="G37" i="26"/>
  <c r="G38" i="26"/>
  <c r="G39" i="26"/>
  <c r="J36" i="3" s="1"/>
  <c r="G40" i="26"/>
  <c r="G41" i="26"/>
  <c r="J38" i="3" s="1"/>
  <c r="G42" i="26"/>
  <c r="G43" i="26"/>
  <c r="G44" i="26"/>
  <c r="G45" i="26"/>
  <c r="G46" i="26"/>
  <c r="G47" i="26"/>
  <c r="G48" i="26"/>
  <c r="G49" i="26"/>
  <c r="G50" i="26"/>
  <c r="G51" i="26"/>
  <c r="G52" i="26"/>
  <c r="G53" i="26"/>
  <c r="G54" i="26"/>
  <c r="G55" i="26"/>
  <c r="J52" i="3" s="1"/>
  <c r="G56" i="26"/>
  <c r="G57" i="26"/>
  <c r="G58" i="26"/>
  <c r="G59" i="26"/>
  <c r="G60" i="26"/>
  <c r="G61" i="26"/>
  <c r="G62" i="26"/>
  <c r="G63" i="26"/>
  <c r="J60" i="3" s="1"/>
  <c r="G64" i="26"/>
  <c r="J61" i="3" s="1"/>
  <c r="G65" i="26"/>
  <c r="J62" i="3" s="1"/>
  <c r="G66" i="26"/>
  <c r="G67" i="26"/>
  <c r="G68" i="26"/>
  <c r="G69" i="26"/>
  <c r="G70" i="26"/>
  <c r="G71" i="26"/>
  <c r="G72" i="26"/>
  <c r="G73" i="26"/>
  <c r="G74" i="26"/>
  <c r="G75" i="26"/>
  <c r="G76" i="26"/>
  <c r="G77" i="26"/>
  <c r="G78" i="26"/>
  <c r="G79" i="26"/>
  <c r="J76" i="3" s="1"/>
  <c r="G80" i="26"/>
  <c r="G81" i="26"/>
  <c r="J78" i="3" s="1"/>
  <c r="G82" i="26"/>
  <c r="G83" i="26"/>
  <c r="G84" i="26"/>
  <c r="G85" i="26"/>
  <c r="G86" i="26"/>
  <c r="G87" i="26"/>
  <c r="G88" i="26"/>
  <c r="G89" i="26"/>
  <c r="J86" i="3" s="1"/>
  <c r="G90" i="26"/>
  <c r="G91" i="26"/>
  <c r="G92" i="26"/>
  <c r="G93" i="26"/>
  <c r="G94" i="26"/>
  <c r="G95" i="26"/>
  <c r="J92" i="3" s="1"/>
  <c r="G96" i="26"/>
  <c r="G97" i="26"/>
  <c r="J94" i="3" s="1"/>
  <c r="G98" i="26"/>
  <c r="G99" i="26"/>
  <c r="G100" i="26"/>
  <c r="G101" i="26"/>
  <c r="G102" i="26"/>
  <c r="G103" i="26"/>
  <c r="G104" i="26"/>
  <c r="G105" i="26"/>
  <c r="G106" i="26"/>
  <c r="G107" i="26"/>
  <c r="G108" i="26"/>
  <c r="G109" i="26"/>
  <c r="G110" i="26"/>
  <c r="G111" i="26"/>
  <c r="J108" i="3" s="1"/>
  <c r="G112" i="26"/>
  <c r="G113" i="26"/>
  <c r="G114" i="26"/>
  <c r="G115" i="26"/>
  <c r="G116" i="26"/>
  <c r="G117" i="26"/>
  <c r="G118" i="26"/>
  <c r="G119" i="26"/>
  <c r="G120" i="26"/>
  <c r="J117" i="3" s="1"/>
  <c r="G121" i="26"/>
  <c r="G122" i="26"/>
  <c r="G123" i="26"/>
  <c r="G124" i="26"/>
  <c r="G125" i="26"/>
  <c r="G126" i="26"/>
  <c r="G127" i="26"/>
  <c r="J124" i="3" s="1"/>
  <c r="G128" i="26"/>
  <c r="G129" i="26"/>
  <c r="J126" i="3" s="1"/>
  <c r="G130" i="26"/>
  <c r="G131" i="26"/>
  <c r="G132" i="26"/>
  <c r="G133" i="26"/>
  <c r="G134" i="26"/>
  <c r="G135" i="26"/>
  <c r="J132" i="3" s="1"/>
  <c r="G136" i="26"/>
  <c r="J133" i="3" s="1"/>
  <c r="G137" i="26"/>
  <c r="J134" i="3" s="1"/>
  <c r="G138" i="26"/>
  <c r="G139" i="26"/>
  <c r="G140" i="26"/>
  <c r="G141" i="26"/>
  <c r="G142" i="26"/>
  <c r="G143" i="26"/>
  <c r="J140" i="3" s="1"/>
  <c r="H7" i="26"/>
  <c r="H8" i="26"/>
  <c r="H9" i="26"/>
  <c r="H10" i="26"/>
  <c r="H11" i="26"/>
  <c r="H12" i="26"/>
  <c r="H13" i="26"/>
  <c r="H14" i="26"/>
  <c r="H15" i="26"/>
  <c r="H16" i="26"/>
  <c r="K13" i="3" s="1"/>
  <c r="H17" i="26"/>
  <c r="H18" i="26"/>
  <c r="H19" i="26"/>
  <c r="H20" i="26"/>
  <c r="H21" i="26"/>
  <c r="H22" i="26"/>
  <c r="H23" i="26"/>
  <c r="H24" i="26"/>
  <c r="K21" i="3" s="1"/>
  <c r="H25" i="26"/>
  <c r="H26" i="26"/>
  <c r="H27" i="26"/>
  <c r="H28" i="26"/>
  <c r="H29" i="26"/>
  <c r="H30" i="26"/>
  <c r="H31" i="26"/>
  <c r="H32" i="26"/>
  <c r="K29" i="3" s="1"/>
  <c r="H33" i="26"/>
  <c r="H34" i="26"/>
  <c r="H35" i="26"/>
  <c r="H36" i="26"/>
  <c r="H37" i="26"/>
  <c r="H38" i="26"/>
  <c r="H39" i="26"/>
  <c r="H40" i="26"/>
  <c r="K37" i="3" s="1"/>
  <c r="H41" i="26"/>
  <c r="H42" i="26"/>
  <c r="H43" i="26"/>
  <c r="H44" i="26"/>
  <c r="H45" i="26"/>
  <c r="H46" i="26"/>
  <c r="H47" i="26"/>
  <c r="H48" i="26"/>
  <c r="K45" i="3" s="1"/>
  <c r="H49" i="26"/>
  <c r="H50" i="26"/>
  <c r="H51" i="26"/>
  <c r="H52" i="26"/>
  <c r="H53" i="26"/>
  <c r="H54" i="26"/>
  <c r="H55" i="26"/>
  <c r="H56" i="26"/>
  <c r="K53" i="3" s="1"/>
  <c r="H57" i="26"/>
  <c r="H58" i="26"/>
  <c r="H59" i="26"/>
  <c r="H60" i="26"/>
  <c r="H61" i="26"/>
  <c r="H62" i="26"/>
  <c r="H63" i="26"/>
  <c r="H64" i="26"/>
  <c r="K61" i="3" s="1"/>
  <c r="H65" i="26"/>
  <c r="H66" i="26"/>
  <c r="H67" i="26"/>
  <c r="H68" i="26"/>
  <c r="H69" i="26"/>
  <c r="H70" i="26"/>
  <c r="H71" i="26"/>
  <c r="H72" i="26"/>
  <c r="K69" i="3" s="1"/>
  <c r="H73" i="26"/>
  <c r="H74" i="26"/>
  <c r="H75" i="26"/>
  <c r="H76" i="26"/>
  <c r="H77" i="26"/>
  <c r="H78" i="26"/>
  <c r="H79" i="26"/>
  <c r="H80" i="26"/>
  <c r="K77" i="3" s="1"/>
  <c r="H81" i="26"/>
  <c r="H82" i="26"/>
  <c r="H83" i="26"/>
  <c r="H84" i="26"/>
  <c r="H85" i="26"/>
  <c r="H86" i="26"/>
  <c r="H87" i="26"/>
  <c r="H88" i="26"/>
  <c r="K85" i="3" s="1"/>
  <c r="H89" i="26"/>
  <c r="H90" i="26"/>
  <c r="H91" i="26"/>
  <c r="H92" i="26"/>
  <c r="H93" i="26"/>
  <c r="H94" i="26"/>
  <c r="H95" i="26"/>
  <c r="H96" i="26"/>
  <c r="K93" i="3" s="1"/>
  <c r="H97" i="26"/>
  <c r="H98" i="26"/>
  <c r="H99" i="26"/>
  <c r="H100" i="26"/>
  <c r="H101" i="26"/>
  <c r="H102" i="26"/>
  <c r="H103" i="26"/>
  <c r="H104" i="26"/>
  <c r="K101" i="3" s="1"/>
  <c r="H105" i="26"/>
  <c r="H106" i="26"/>
  <c r="H107" i="26"/>
  <c r="H108" i="26"/>
  <c r="H109" i="26"/>
  <c r="H110" i="26"/>
  <c r="H111" i="26"/>
  <c r="H112" i="26"/>
  <c r="K109" i="3" s="1"/>
  <c r="H113" i="26"/>
  <c r="H114" i="26"/>
  <c r="H115" i="26"/>
  <c r="H116" i="26"/>
  <c r="H117" i="26"/>
  <c r="H118" i="26"/>
  <c r="H119" i="26"/>
  <c r="H120" i="26"/>
  <c r="K117" i="3" s="1"/>
  <c r="H121" i="26"/>
  <c r="H122" i="26"/>
  <c r="H123" i="26"/>
  <c r="H124" i="26"/>
  <c r="H125" i="26"/>
  <c r="H126" i="26"/>
  <c r="H127" i="26"/>
  <c r="H128" i="26"/>
  <c r="K125" i="3" s="1"/>
  <c r="H129" i="26"/>
  <c r="H130" i="26"/>
  <c r="H131" i="26"/>
  <c r="H132" i="26"/>
  <c r="H133" i="26"/>
  <c r="H134" i="26"/>
  <c r="H135" i="26"/>
  <c r="H136" i="26"/>
  <c r="K133" i="3" s="1"/>
  <c r="H137" i="26"/>
  <c r="H138" i="26"/>
  <c r="H139" i="26"/>
  <c r="H140" i="26"/>
  <c r="H141" i="26"/>
  <c r="H142" i="26"/>
  <c r="H143" i="26"/>
  <c r="H1" i="26"/>
  <c r="I7" i="26"/>
  <c r="I8" i="26"/>
  <c r="I9" i="26"/>
  <c r="I10" i="26"/>
  <c r="I11" i="26"/>
  <c r="I12" i="26"/>
  <c r="I13" i="26"/>
  <c r="I14" i="26"/>
  <c r="I15" i="26"/>
  <c r="I16" i="26"/>
  <c r="I17" i="26"/>
  <c r="L14" i="3" s="1"/>
  <c r="I18" i="26"/>
  <c r="I19" i="26"/>
  <c r="I20" i="26"/>
  <c r="I21" i="26"/>
  <c r="I22" i="26"/>
  <c r="I23" i="26"/>
  <c r="I24" i="26"/>
  <c r="I25" i="26"/>
  <c r="I26" i="26"/>
  <c r="I27" i="26"/>
  <c r="I28" i="26"/>
  <c r="I29" i="26"/>
  <c r="I30" i="26"/>
  <c r="I31" i="26"/>
  <c r="I32" i="26"/>
  <c r="I33" i="26"/>
  <c r="L30" i="3" s="1"/>
  <c r="I34" i="26"/>
  <c r="I35" i="26"/>
  <c r="I36" i="26"/>
  <c r="I37" i="26"/>
  <c r="L34" i="3" s="1"/>
  <c r="I38" i="26"/>
  <c r="I39" i="26"/>
  <c r="I40" i="26"/>
  <c r="I41" i="26"/>
  <c r="I42" i="26"/>
  <c r="I43" i="26"/>
  <c r="I44" i="26"/>
  <c r="I45" i="26"/>
  <c r="L42" i="3" s="1"/>
  <c r="I46" i="26"/>
  <c r="I47" i="26"/>
  <c r="I48" i="26"/>
  <c r="I49" i="26"/>
  <c r="L46" i="3" s="1"/>
  <c r="I50" i="26"/>
  <c r="I51" i="26"/>
  <c r="I52" i="26"/>
  <c r="I53" i="26"/>
  <c r="I54" i="26"/>
  <c r="I55" i="26"/>
  <c r="I56" i="26"/>
  <c r="I57" i="26"/>
  <c r="I58" i="26"/>
  <c r="I59" i="26"/>
  <c r="I60" i="26"/>
  <c r="I61" i="26"/>
  <c r="L58" i="3" s="1"/>
  <c r="I62" i="26"/>
  <c r="I63" i="26"/>
  <c r="I64" i="26"/>
  <c r="I65" i="26"/>
  <c r="L62" i="3" s="1"/>
  <c r="I66" i="26"/>
  <c r="I67" i="26"/>
  <c r="I68" i="26"/>
  <c r="I69" i="26"/>
  <c r="L66" i="3" s="1"/>
  <c r="I70" i="26"/>
  <c r="L67" i="3" s="1"/>
  <c r="I71" i="26"/>
  <c r="I72" i="26"/>
  <c r="I73" i="26"/>
  <c r="I74" i="26"/>
  <c r="I75" i="26"/>
  <c r="L72" i="3" s="1"/>
  <c r="I76" i="26"/>
  <c r="I77" i="26"/>
  <c r="L74" i="3" s="1"/>
  <c r="I78" i="26"/>
  <c r="I79" i="26"/>
  <c r="I80" i="26"/>
  <c r="I81" i="26"/>
  <c r="I82" i="26"/>
  <c r="I83" i="26"/>
  <c r="I84" i="26"/>
  <c r="I85" i="26"/>
  <c r="L82" i="3" s="1"/>
  <c r="I86" i="26"/>
  <c r="I87" i="26"/>
  <c r="I88" i="26"/>
  <c r="I89" i="26"/>
  <c r="I90" i="26"/>
  <c r="I91" i="26"/>
  <c r="I92" i="26"/>
  <c r="L89" i="3" s="1"/>
  <c r="I93" i="26"/>
  <c r="L90" i="3" s="1"/>
  <c r="I94" i="26"/>
  <c r="I95" i="26"/>
  <c r="I96" i="26"/>
  <c r="I97" i="26"/>
  <c r="L94" i="3" s="1"/>
  <c r="I98" i="26"/>
  <c r="I99" i="26"/>
  <c r="I100" i="26"/>
  <c r="I101" i="26"/>
  <c r="L98" i="3" s="1"/>
  <c r="I102" i="26"/>
  <c r="I103" i="26"/>
  <c r="I104" i="26"/>
  <c r="I105" i="26"/>
  <c r="I106" i="26"/>
  <c r="I107" i="26"/>
  <c r="L104" i="3" s="1"/>
  <c r="I108" i="26"/>
  <c r="I109" i="26"/>
  <c r="I110" i="26"/>
  <c r="I111" i="26"/>
  <c r="I112" i="26"/>
  <c r="I113" i="26"/>
  <c r="I114" i="26"/>
  <c r="I115" i="26"/>
  <c r="I116" i="26"/>
  <c r="I117" i="26"/>
  <c r="L114" i="3" s="1"/>
  <c r="I118" i="26"/>
  <c r="I119" i="26"/>
  <c r="I120" i="26"/>
  <c r="I121" i="26"/>
  <c r="I122" i="26"/>
  <c r="I123" i="26"/>
  <c r="I124" i="26"/>
  <c r="L121" i="3" s="1"/>
  <c r="I125" i="26"/>
  <c r="I126" i="26"/>
  <c r="I127" i="26"/>
  <c r="I128" i="26"/>
  <c r="I129" i="26"/>
  <c r="I130" i="26"/>
  <c r="I131" i="26"/>
  <c r="I132" i="26"/>
  <c r="I133" i="26"/>
  <c r="L130" i="3" s="1"/>
  <c r="I134" i="26"/>
  <c r="I135" i="26"/>
  <c r="I136" i="26"/>
  <c r="I137" i="26"/>
  <c r="I138" i="26"/>
  <c r="L135" i="3" s="1"/>
  <c r="I139" i="26"/>
  <c r="I140" i="26"/>
  <c r="I141" i="26"/>
  <c r="L138" i="3" s="1"/>
  <c r="I142" i="26"/>
  <c r="I143" i="26"/>
  <c r="J7" i="26"/>
  <c r="J8" i="26"/>
  <c r="J9" i="26"/>
  <c r="J10" i="26"/>
  <c r="J11" i="26"/>
  <c r="J12" i="26"/>
  <c r="M9" i="3" s="1"/>
  <c r="J13" i="26"/>
  <c r="M10" i="3" s="1"/>
  <c r="J14" i="26"/>
  <c r="M11" i="3" s="1"/>
  <c r="J15" i="26"/>
  <c r="J16" i="26"/>
  <c r="J17" i="26"/>
  <c r="J18" i="26"/>
  <c r="J19" i="26"/>
  <c r="J20" i="26"/>
  <c r="M17" i="3" s="1"/>
  <c r="J21" i="26"/>
  <c r="M18" i="3" s="1"/>
  <c r="J22" i="26"/>
  <c r="M19" i="3" s="1"/>
  <c r="J23" i="26"/>
  <c r="J24" i="26"/>
  <c r="J25" i="26"/>
  <c r="J26" i="26"/>
  <c r="J27" i="26"/>
  <c r="J28" i="26"/>
  <c r="M25" i="3" s="1"/>
  <c r="J29" i="26"/>
  <c r="M26" i="3" s="1"/>
  <c r="J30" i="26"/>
  <c r="J31" i="26"/>
  <c r="J32" i="26"/>
  <c r="J33" i="26"/>
  <c r="J34" i="26"/>
  <c r="J35" i="26"/>
  <c r="J36" i="26"/>
  <c r="M33" i="3" s="1"/>
  <c r="J37" i="26"/>
  <c r="M34" i="3" s="1"/>
  <c r="J38" i="26"/>
  <c r="J39" i="26"/>
  <c r="J40" i="26"/>
  <c r="J41" i="26"/>
  <c r="J42" i="26"/>
  <c r="J43" i="26"/>
  <c r="J44" i="26"/>
  <c r="M41" i="3" s="1"/>
  <c r="J45" i="26"/>
  <c r="M42" i="3" s="1"/>
  <c r="J46" i="26"/>
  <c r="M43" i="3" s="1"/>
  <c r="J47" i="26"/>
  <c r="J48" i="26"/>
  <c r="J49" i="26"/>
  <c r="J50" i="26"/>
  <c r="J51" i="26"/>
  <c r="J52" i="26"/>
  <c r="M49" i="3" s="1"/>
  <c r="J53" i="26"/>
  <c r="M50" i="3" s="1"/>
  <c r="J54" i="26"/>
  <c r="J55" i="26"/>
  <c r="J56" i="26"/>
  <c r="J57" i="26"/>
  <c r="J58" i="26"/>
  <c r="J59" i="26"/>
  <c r="J60" i="26"/>
  <c r="M57" i="3" s="1"/>
  <c r="J61" i="26"/>
  <c r="M58" i="3" s="1"/>
  <c r="J62" i="26"/>
  <c r="J63" i="26"/>
  <c r="J64" i="26"/>
  <c r="J65" i="26"/>
  <c r="J66" i="26"/>
  <c r="J67" i="26"/>
  <c r="J68" i="26"/>
  <c r="M65" i="3" s="1"/>
  <c r="J69" i="26"/>
  <c r="M66" i="3" s="1"/>
  <c r="J70" i="26"/>
  <c r="M67" i="3" s="1"/>
  <c r="J71" i="26"/>
  <c r="J72" i="26"/>
  <c r="J73" i="26"/>
  <c r="J74" i="26"/>
  <c r="J75" i="26"/>
  <c r="J76" i="26"/>
  <c r="M73" i="3" s="1"/>
  <c r="J77" i="26"/>
  <c r="M74" i="3" s="1"/>
  <c r="J78" i="26"/>
  <c r="M75" i="3" s="1"/>
  <c r="J79" i="26"/>
  <c r="J80" i="26"/>
  <c r="J81" i="26"/>
  <c r="J82" i="26"/>
  <c r="J83" i="26"/>
  <c r="J84" i="26"/>
  <c r="M81" i="3" s="1"/>
  <c r="J85" i="26"/>
  <c r="M82" i="3" s="1"/>
  <c r="J86" i="26"/>
  <c r="M83" i="3" s="1"/>
  <c r="J87" i="26"/>
  <c r="J88" i="26"/>
  <c r="J89" i="26"/>
  <c r="J90" i="26"/>
  <c r="J91" i="26"/>
  <c r="J92" i="26"/>
  <c r="M89" i="3" s="1"/>
  <c r="J93" i="26"/>
  <c r="M90" i="3" s="1"/>
  <c r="J94" i="26"/>
  <c r="J95" i="26"/>
  <c r="J96" i="26"/>
  <c r="J97" i="26"/>
  <c r="J98" i="26"/>
  <c r="J99" i="26"/>
  <c r="J100" i="26"/>
  <c r="M97" i="3" s="1"/>
  <c r="J101" i="26"/>
  <c r="M98" i="3" s="1"/>
  <c r="J102" i="26"/>
  <c r="J103" i="26"/>
  <c r="J104" i="26"/>
  <c r="J105" i="26"/>
  <c r="J106" i="26"/>
  <c r="J107" i="26"/>
  <c r="J108" i="26"/>
  <c r="M105" i="3" s="1"/>
  <c r="J109" i="26"/>
  <c r="M106" i="3" s="1"/>
  <c r="J110" i="26"/>
  <c r="J111" i="26"/>
  <c r="J112" i="26"/>
  <c r="J113" i="26"/>
  <c r="J114" i="26"/>
  <c r="J115" i="26"/>
  <c r="J116" i="26"/>
  <c r="M113" i="3" s="1"/>
  <c r="J117" i="26"/>
  <c r="M114" i="3" s="1"/>
  <c r="J118" i="26"/>
  <c r="J119" i="26"/>
  <c r="J120" i="26"/>
  <c r="J121" i="26"/>
  <c r="J122" i="26"/>
  <c r="J123" i="26"/>
  <c r="J124" i="26"/>
  <c r="M121" i="3" s="1"/>
  <c r="J125" i="26"/>
  <c r="M122" i="3" s="1"/>
  <c r="J126" i="26"/>
  <c r="J127" i="26"/>
  <c r="J128" i="26"/>
  <c r="J129" i="26"/>
  <c r="J130" i="26"/>
  <c r="J131" i="26"/>
  <c r="J132" i="26"/>
  <c r="M129" i="3" s="1"/>
  <c r="J133" i="26"/>
  <c r="M130" i="3" s="1"/>
  <c r="J134" i="26"/>
  <c r="J135" i="26"/>
  <c r="J136" i="26"/>
  <c r="J137" i="26"/>
  <c r="J138" i="26"/>
  <c r="J139" i="26"/>
  <c r="J140" i="26"/>
  <c r="M137" i="3" s="1"/>
  <c r="J141" i="26"/>
  <c r="M138" i="3" s="1"/>
  <c r="J142" i="26"/>
  <c r="J143" i="26"/>
  <c r="K7" i="26"/>
  <c r="K8" i="26"/>
  <c r="K9" i="26"/>
  <c r="K10" i="26"/>
  <c r="K11" i="26"/>
  <c r="K12" i="26"/>
  <c r="N9" i="3" s="1"/>
  <c r="K13" i="26"/>
  <c r="K14" i="26"/>
  <c r="K15" i="26"/>
  <c r="K16" i="26"/>
  <c r="K17" i="26"/>
  <c r="K18" i="26"/>
  <c r="K19" i="26"/>
  <c r="K20" i="26"/>
  <c r="N17" i="3" s="1"/>
  <c r="K21" i="26"/>
  <c r="N18" i="3" s="1"/>
  <c r="K22" i="26"/>
  <c r="K23" i="26"/>
  <c r="K24" i="26"/>
  <c r="K25" i="26"/>
  <c r="K26" i="26"/>
  <c r="K27" i="26"/>
  <c r="K28" i="26"/>
  <c r="N25" i="3" s="1"/>
  <c r="K29" i="26"/>
  <c r="N26" i="3" s="1"/>
  <c r="K30" i="26"/>
  <c r="K31" i="26"/>
  <c r="K32" i="26"/>
  <c r="K33" i="26"/>
  <c r="K34" i="26"/>
  <c r="K35" i="26"/>
  <c r="K36" i="26"/>
  <c r="N33" i="3" s="1"/>
  <c r="K37" i="26"/>
  <c r="N34" i="3" s="1"/>
  <c r="K38" i="26"/>
  <c r="K39" i="26"/>
  <c r="K40" i="26"/>
  <c r="K41" i="26"/>
  <c r="K42" i="26"/>
  <c r="K43" i="26"/>
  <c r="K44" i="26"/>
  <c r="N41" i="3" s="1"/>
  <c r="K45" i="26"/>
  <c r="N42" i="3" s="1"/>
  <c r="K46" i="26"/>
  <c r="K47" i="26"/>
  <c r="K48" i="26"/>
  <c r="K49" i="26"/>
  <c r="K50" i="26"/>
  <c r="K51" i="26"/>
  <c r="K52" i="26"/>
  <c r="N49" i="3" s="1"/>
  <c r="K53" i="26"/>
  <c r="N50" i="3" s="1"/>
  <c r="K54" i="26"/>
  <c r="K55" i="26"/>
  <c r="K56" i="26"/>
  <c r="K57" i="26"/>
  <c r="K58" i="26"/>
  <c r="K59" i="26"/>
  <c r="K60" i="26"/>
  <c r="N57" i="3" s="1"/>
  <c r="K61" i="26"/>
  <c r="N58" i="3" s="1"/>
  <c r="K62" i="26"/>
  <c r="K63" i="26"/>
  <c r="K64" i="26"/>
  <c r="K65" i="26"/>
  <c r="K66" i="26"/>
  <c r="K67" i="26"/>
  <c r="K68" i="26"/>
  <c r="N65" i="3" s="1"/>
  <c r="K69" i="26"/>
  <c r="N66" i="3" s="1"/>
  <c r="K70" i="26"/>
  <c r="K71" i="26"/>
  <c r="K72" i="26"/>
  <c r="K73" i="26"/>
  <c r="K74" i="26"/>
  <c r="K75" i="26"/>
  <c r="K76" i="26"/>
  <c r="N73" i="3" s="1"/>
  <c r="K77" i="26"/>
  <c r="N74" i="3" s="1"/>
  <c r="K78" i="26"/>
  <c r="K79" i="26"/>
  <c r="K80" i="26"/>
  <c r="K81" i="26"/>
  <c r="K82" i="26"/>
  <c r="K83" i="26"/>
  <c r="K84" i="26"/>
  <c r="N81" i="3" s="1"/>
  <c r="K85" i="26"/>
  <c r="N82" i="3" s="1"/>
  <c r="K86" i="26"/>
  <c r="K87" i="26"/>
  <c r="K88" i="26"/>
  <c r="K89" i="26"/>
  <c r="K90" i="26"/>
  <c r="K91" i="26"/>
  <c r="K92" i="26"/>
  <c r="N89" i="3" s="1"/>
  <c r="K93" i="26"/>
  <c r="N90" i="3" s="1"/>
  <c r="K94" i="26"/>
  <c r="K95" i="26"/>
  <c r="K96" i="26"/>
  <c r="K97" i="26"/>
  <c r="K98" i="26"/>
  <c r="K99" i="26"/>
  <c r="K100" i="26"/>
  <c r="N97" i="3" s="1"/>
  <c r="K101" i="26"/>
  <c r="N98" i="3" s="1"/>
  <c r="K102" i="26"/>
  <c r="K103" i="26"/>
  <c r="K104" i="26"/>
  <c r="K105" i="26"/>
  <c r="K106" i="26"/>
  <c r="K107" i="26"/>
  <c r="K108" i="26"/>
  <c r="N105" i="3" s="1"/>
  <c r="K109" i="26"/>
  <c r="N106" i="3" s="1"/>
  <c r="K110" i="26"/>
  <c r="K111" i="26"/>
  <c r="K112" i="26"/>
  <c r="K113" i="26"/>
  <c r="K114" i="26"/>
  <c r="K115" i="26"/>
  <c r="K116" i="26"/>
  <c r="N113" i="3" s="1"/>
  <c r="K117" i="26"/>
  <c r="N114" i="3" s="1"/>
  <c r="K118" i="26"/>
  <c r="K119" i="26"/>
  <c r="K120" i="26"/>
  <c r="K121" i="26"/>
  <c r="K122" i="26"/>
  <c r="K123" i="26"/>
  <c r="K124" i="26"/>
  <c r="N121" i="3" s="1"/>
  <c r="K125" i="26"/>
  <c r="N122" i="3" s="1"/>
  <c r="K126" i="26"/>
  <c r="K127" i="26"/>
  <c r="K128" i="26"/>
  <c r="K129" i="26"/>
  <c r="K130" i="26"/>
  <c r="K131" i="26"/>
  <c r="K132" i="26"/>
  <c r="N129" i="3" s="1"/>
  <c r="K133" i="26"/>
  <c r="N130" i="3" s="1"/>
  <c r="K134" i="26"/>
  <c r="K135" i="26"/>
  <c r="K136" i="26"/>
  <c r="K137" i="26"/>
  <c r="K138" i="26"/>
  <c r="K139" i="26"/>
  <c r="K140" i="26"/>
  <c r="N137" i="3" s="1"/>
  <c r="K141" i="26"/>
  <c r="N138" i="3" s="1"/>
  <c r="K142" i="26"/>
  <c r="K143" i="26"/>
  <c r="L7" i="26"/>
  <c r="L8" i="26"/>
  <c r="L9" i="26"/>
  <c r="L10" i="26"/>
  <c r="L11" i="26"/>
  <c r="L3" i="26" s="1"/>
  <c r="L12" i="26"/>
  <c r="L13" i="26"/>
  <c r="L14" i="26"/>
  <c r="L15" i="26"/>
  <c r="L16" i="26"/>
  <c r="L17" i="26"/>
  <c r="L18" i="26"/>
  <c r="L19" i="26"/>
  <c r="O16" i="3" s="1"/>
  <c r="L20" i="26"/>
  <c r="L21" i="26"/>
  <c r="L22" i="26"/>
  <c r="L23" i="26"/>
  <c r="L24" i="26"/>
  <c r="L25" i="26"/>
  <c r="L26" i="26"/>
  <c r="L27" i="26"/>
  <c r="L28" i="26"/>
  <c r="L29" i="26"/>
  <c r="L30" i="26"/>
  <c r="L31" i="26"/>
  <c r="L32" i="26"/>
  <c r="L33" i="26"/>
  <c r="L34" i="26"/>
  <c r="L35" i="26"/>
  <c r="O32" i="3" s="1"/>
  <c r="L36" i="26"/>
  <c r="L37" i="26"/>
  <c r="L38" i="26"/>
  <c r="L39" i="26"/>
  <c r="L40" i="26"/>
  <c r="L41" i="26"/>
  <c r="L42" i="26"/>
  <c r="L43" i="26"/>
  <c r="O40" i="3" s="1"/>
  <c r="L44" i="26"/>
  <c r="L45" i="26"/>
  <c r="L46" i="26"/>
  <c r="L47" i="26"/>
  <c r="L48" i="26"/>
  <c r="L49" i="26"/>
  <c r="L50" i="26"/>
  <c r="L51" i="26"/>
  <c r="O48" i="3" s="1"/>
  <c r="L52" i="26"/>
  <c r="L53" i="26"/>
  <c r="L54" i="26"/>
  <c r="L55" i="26"/>
  <c r="L56" i="26"/>
  <c r="L57" i="26"/>
  <c r="L58" i="26"/>
  <c r="L59" i="26"/>
  <c r="O56" i="3" s="1"/>
  <c r="L60" i="26"/>
  <c r="L61" i="26"/>
  <c r="L62" i="26"/>
  <c r="L63" i="26"/>
  <c r="L64" i="26"/>
  <c r="L65" i="26"/>
  <c r="L66" i="26"/>
  <c r="L67" i="26"/>
  <c r="O64" i="3" s="1"/>
  <c r="L68" i="26"/>
  <c r="L69" i="26"/>
  <c r="L70" i="26"/>
  <c r="L76" i="26"/>
  <c r="L71" i="26"/>
  <c r="L72" i="26"/>
  <c r="L73" i="26"/>
  <c r="L74" i="26"/>
  <c r="O71" i="3" s="1"/>
  <c r="L75" i="26"/>
  <c r="L77" i="26"/>
  <c r="L78" i="26"/>
  <c r="L79" i="26"/>
  <c r="L80" i="26"/>
  <c r="L81" i="26"/>
  <c r="L82" i="26"/>
  <c r="L83" i="26"/>
  <c r="O80" i="3" s="1"/>
  <c r="L84" i="26"/>
  <c r="L85" i="26"/>
  <c r="L86" i="26"/>
  <c r="L87" i="26"/>
  <c r="L88" i="26"/>
  <c r="L89" i="26"/>
  <c r="L90" i="26"/>
  <c r="L91" i="26"/>
  <c r="O88" i="3" s="1"/>
  <c r="L92" i="26"/>
  <c r="L93" i="26"/>
  <c r="L94" i="26"/>
  <c r="L95" i="26"/>
  <c r="L96" i="26"/>
  <c r="L97" i="26"/>
  <c r="L98" i="26"/>
  <c r="L99" i="26"/>
  <c r="L100" i="26"/>
  <c r="L101" i="26"/>
  <c r="L102" i="26"/>
  <c r="L103" i="26"/>
  <c r="L104" i="26"/>
  <c r="L105" i="26"/>
  <c r="L106" i="26"/>
  <c r="L107" i="26"/>
  <c r="O104" i="3" s="1"/>
  <c r="L108" i="26"/>
  <c r="L109" i="26"/>
  <c r="L110" i="26"/>
  <c r="L111" i="26"/>
  <c r="L112" i="26"/>
  <c r="L113" i="26"/>
  <c r="L114" i="26"/>
  <c r="L115" i="26"/>
  <c r="O112" i="3" s="1"/>
  <c r="L116" i="26"/>
  <c r="L117" i="26"/>
  <c r="L118" i="26"/>
  <c r="L119" i="26"/>
  <c r="L120" i="26"/>
  <c r="L121" i="26"/>
  <c r="L122" i="26"/>
  <c r="L123" i="26"/>
  <c r="O120" i="3" s="1"/>
  <c r="L124" i="26"/>
  <c r="L125" i="26"/>
  <c r="L126" i="26"/>
  <c r="L127" i="26"/>
  <c r="L128" i="26"/>
  <c r="L129" i="26"/>
  <c r="L130" i="26"/>
  <c r="L131" i="26"/>
  <c r="O128" i="3" s="1"/>
  <c r="L132" i="26"/>
  <c r="L133" i="26"/>
  <c r="L134" i="26"/>
  <c r="L135" i="26"/>
  <c r="L136" i="26"/>
  <c r="L137" i="26"/>
  <c r="L138" i="26"/>
  <c r="L139" i="26"/>
  <c r="O136" i="3" s="1"/>
  <c r="L140" i="26"/>
  <c r="L141" i="26"/>
  <c r="L142" i="26"/>
  <c r="L143" i="26"/>
  <c r="M7" i="26"/>
  <c r="M8" i="26"/>
  <c r="M9" i="26"/>
  <c r="M10" i="26"/>
  <c r="M11" i="26"/>
  <c r="M12" i="26"/>
  <c r="M13" i="26"/>
  <c r="M14" i="26"/>
  <c r="M15" i="26"/>
  <c r="M16" i="26"/>
  <c r="M17" i="26"/>
  <c r="M18" i="26"/>
  <c r="M19" i="26"/>
  <c r="M20" i="26"/>
  <c r="P17" i="3" s="1"/>
  <c r="M21" i="26"/>
  <c r="M22" i="26"/>
  <c r="M23" i="26"/>
  <c r="P20" i="3" s="1"/>
  <c r="M24" i="26"/>
  <c r="M25" i="26"/>
  <c r="M26" i="26"/>
  <c r="M27" i="26"/>
  <c r="M28" i="26"/>
  <c r="M29" i="26"/>
  <c r="M30" i="26"/>
  <c r="M31" i="26"/>
  <c r="M32" i="26"/>
  <c r="M33" i="26"/>
  <c r="M34" i="26"/>
  <c r="P31" i="3" s="1"/>
  <c r="M35" i="26"/>
  <c r="M36" i="26"/>
  <c r="M37" i="26"/>
  <c r="M38" i="26"/>
  <c r="M39" i="26"/>
  <c r="P36" i="3" s="1"/>
  <c r="M40" i="26"/>
  <c r="M41" i="26"/>
  <c r="M42" i="26"/>
  <c r="P39" i="3" s="1"/>
  <c r="M43" i="26"/>
  <c r="M44" i="26"/>
  <c r="M45" i="26"/>
  <c r="M46" i="26"/>
  <c r="M47" i="26"/>
  <c r="M48" i="26"/>
  <c r="M49" i="26"/>
  <c r="M50" i="26"/>
  <c r="M51" i="26"/>
  <c r="M52" i="26"/>
  <c r="M53" i="26"/>
  <c r="M54" i="26"/>
  <c r="M55" i="26"/>
  <c r="P52" i="3" s="1"/>
  <c r="M56" i="26"/>
  <c r="M57" i="26"/>
  <c r="M58" i="26"/>
  <c r="M59" i="26"/>
  <c r="M60" i="26"/>
  <c r="M61" i="26"/>
  <c r="M62" i="26"/>
  <c r="M63" i="26"/>
  <c r="M64" i="26"/>
  <c r="M65" i="26"/>
  <c r="M66" i="26"/>
  <c r="P63" i="3" s="1"/>
  <c r="M67" i="26"/>
  <c r="M68" i="26"/>
  <c r="M69" i="26"/>
  <c r="M70" i="26"/>
  <c r="M71" i="26"/>
  <c r="P68" i="3" s="1"/>
  <c r="M72" i="26"/>
  <c r="M73" i="26"/>
  <c r="M74" i="26"/>
  <c r="P71" i="3" s="1"/>
  <c r="M75" i="26"/>
  <c r="M76" i="26"/>
  <c r="M77" i="26"/>
  <c r="M78" i="26"/>
  <c r="M79" i="26"/>
  <c r="M80" i="26"/>
  <c r="M81" i="26"/>
  <c r="M82" i="26"/>
  <c r="P79" i="3" s="1"/>
  <c r="M83" i="26"/>
  <c r="M84" i="26"/>
  <c r="M85" i="26"/>
  <c r="M86" i="26"/>
  <c r="M87" i="26"/>
  <c r="P84" i="3" s="1"/>
  <c r="M88" i="26"/>
  <c r="M89" i="26"/>
  <c r="M90" i="26"/>
  <c r="M91" i="26"/>
  <c r="M92" i="26"/>
  <c r="M93" i="26"/>
  <c r="M94" i="26"/>
  <c r="M95" i="26"/>
  <c r="M96" i="26"/>
  <c r="M97" i="26"/>
  <c r="M98" i="26"/>
  <c r="M99" i="26"/>
  <c r="M100" i="26"/>
  <c r="P97" i="3" s="1"/>
  <c r="M101" i="26"/>
  <c r="M102" i="26"/>
  <c r="M103" i="26"/>
  <c r="M104" i="26"/>
  <c r="M105" i="26"/>
  <c r="M106" i="26"/>
  <c r="P103" i="3" s="1"/>
  <c r="M107" i="26"/>
  <c r="M108" i="26"/>
  <c r="M109" i="26"/>
  <c r="M110" i="26"/>
  <c r="M111" i="26"/>
  <c r="M112" i="26"/>
  <c r="M113" i="26"/>
  <c r="M114" i="26"/>
  <c r="M115" i="26"/>
  <c r="M116" i="26"/>
  <c r="M117" i="26"/>
  <c r="M118" i="26"/>
  <c r="M119" i="26"/>
  <c r="M120" i="26"/>
  <c r="M121" i="26"/>
  <c r="M122" i="26"/>
  <c r="M123" i="26"/>
  <c r="M124" i="26"/>
  <c r="M125" i="26"/>
  <c r="M126" i="26"/>
  <c r="M127" i="26"/>
  <c r="P124" i="3" s="1"/>
  <c r="M128" i="26"/>
  <c r="M129" i="26"/>
  <c r="M130" i="26"/>
  <c r="M131" i="26"/>
  <c r="M132" i="26"/>
  <c r="M133" i="26"/>
  <c r="M134" i="26"/>
  <c r="M135" i="26"/>
  <c r="M136" i="26"/>
  <c r="M137" i="26"/>
  <c r="M138" i="26"/>
  <c r="M139" i="26"/>
  <c r="M140" i="26"/>
  <c r="M141" i="26"/>
  <c r="M142" i="26"/>
  <c r="M143" i="26"/>
  <c r="N7" i="26"/>
  <c r="N8" i="26"/>
  <c r="N9" i="26"/>
  <c r="N10" i="26"/>
  <c r="N11" i="26"/>
  <c r="N12" i="26"/>
  <c r="N13" i="26"/>
  <c r="N14" i="26"/>
  <c r="N15" i="26"/>
  <c r="N16" i="26"/>
  <c r="N17" i="26"/>
  <c r="N18" i="26"/>
  <c r="N19" i="26"/>
  <c r="N20" i="26"/>
  <c r="N21" i="26"/>
  <c r="N22" i="26"/>
  <c r="N23" i="26"/>
  <c r="N24" i="26"/>
  <c r="N25" i="26"/>
  <c r="N26" i="26"/>
  <c r="N27" i="26"/>
  <c r="N28" i="26"/>
  <c r="N29" i="26"/>
  <c r="N30" i="26"/>
  <c r="N31" i="26"/>
  <c r="N32" i="26"/>
  <c r="N33" i="26"/>
  <c r="N34" i="26"/>
  <c r="N35" i="26"/>
  <c r="N36" i="26"/>
  <c r="N37" i="26"/>
  <c r="N38" i="26"/>
  <c r="N39" i="26"/>
  <c r="N40" i="26"/>
  <c r="N41" i="26"/>
  <c r="N42" i="26"/>
  <c r="N43" i="26"/>
  <c r="N44" i="26"/>
  <c r="N45" i="26"/>
  <c r="N46" i="26"/>
  <c r="N47" i="26"/>
  <c r="N48" i="26"/>
  <c r="N49" i="26"/>
  <c r="N50" i="26"/>
  <c r="N51" i="26"/>
  <c r="N52" i="26"/>
  <c r="N53" i="26"/>
  <c r="N54" i="26"/>
  <c r="N55" i="26"/>
  <c r="N56" i="26"/>
  <c r="N57" i="26"/>
  <c r="N58" i="26"/>
  <c r="N59" i="26"/>
  <c r="N60" i="26"/>
  <c r="N61" i="26"/>
  <c r="N62" i="26"/>
  <c r="N63" i="26"/>
  <c r="N64" i="26"/>
  <c r="N65" i="26"/>
  <c r="N66" i="26"/>
  <c r="N67" i="26"/>
  <c r="N68" i="26"/>
  <c r="N69" i="26"/>
  <c r="N70" i="26"/>
  <c r="N71" i="26"/>
  <c r="N72" i="26"/>
  <c r="N73" i="26"/>
  <c r="N74" i="26"/>
  <c r="N75" i="26"/>
  <c r="N76" i="26"/>
  <c r="N77" i="26"/>
  <c r="N78" i="26"/>
  <c r="N79" i="26"/>
  <c r="N80" i="26"/>
  <c r="N81" i="26"/>
  <c r="N82" i="26"/>
  <c r="N83" i="26"/>
  <c r="N84" i="26"/>
  <c r="N85" i="26"/>
  <c r="N86" i="26"/>
  <c r="N87" i="26"/>
  <c r="N88" i="26"/>
  <c r="N89" i="26"/>
  <c r="N90" i="26"/>
  <c r="N91" i="26"/>
  <c r="N92" i="26"/>
  <c r="N93" i="26"/>
  <c r="N94" i="26"/>
  <c r="N95" i="26"/>
  <c r="N96" i="26"/>
  <c r="N97" i="26"/>
  <c r="N98" i="26"/>
  <c r="N99" i="26"/>
  <c r="N100" i="26"/>
  <c r="N101" i="26"/>
  <c r="N102" i="26"/>
  <c r="N103" i="26"/>
  <c r="N104" i="26"/>
  <c r="N105" i="26"/>
  <c r="N106" i="26"/>
  <c r="N107" i="26"/>
  <c r="N108" i="26"/>
  <c r="N109" i="26"/>
  <c r="N110" i="26"/>
  <c r="N111" i="26"/>
  <c r="N112" i="26"/>
  <c r="N113" i="26"/>
  <c r="N114" i="26"/>
  <c r="N115" i="26"/>
  <c r="N116" i="26"/>
  <c r="N117" i="26"/>
  <c r="N118" i="26"/>
  <c r="N119" i="26"/>
  <c r="N120" i="26"/>
  <c r="N121" i="26"/>
  <c r="N122" i="26"/>
  <c r="N123" i="26"/>
  <c r="N124" i="26"/>
  <c r="N125" i="26"/>
  <c r="N126" i="26"/>
  <c r="N127" i="26"/>
  <c r="N128" i="26"/>
  <c r="N129" i="26"/>
  <c r="N130" i="26"/>
  <c r="N131" i="26"/>
  <c r="N132" i="26"/>
  <c r="N133" i="26"/>
  <c r="N134" i="26"/>
  <c r="N135" i="26"/>
  <c r="N136" i="26"/>
  <c r="N137" i="26"/>
  <c r="N138" i="26"/>
  <c r="N139" i="26"/>
  <c r="N140" i="26"/>
  <c r="N141" i="26"/>
  <c r="N142" i="26"/>
  <c r="N143" i="26"/>
  <c r="N1" i="26"/>
  <c r="N2" i="26"/>
  <c r="N5" i="26"/>
  <c r="O7" i="26"/>
  <c r="O8" i="26"/>
  <c r="O9" i="26"/>
  <c r="O10" i="26"/>
  <c r="O11" i="26"/>
  <c r="O12" i="26"/>
  <c r="R9" i="3" s="1"/>
  <c r="O13" i="26"/>
  <c r="O3" i="26" s="1"/>
  <c r="O14" i="26"/>
  <c r="O15" i="26"/>
  <c r="O16" i="26"/>
  <c r="O17" i="26"/>
  <c r="O18" i="26"/>
  <c r="O19" i="26"/>
  <c r="O20" i="26"/>
  <c r="R17" i="3" s="1"/>
  <c r="O21" i="26"/>
  <c r="R18" i="3" s="1"/>
  <c r="O22" i="26"/>
  <c r="O23" i="26"/>
  <c r="O24" i="26"/>
  <c r="O25" i="26"/>
  <c r="O26" i="26"/>
  <c r="O27" i="26"/>
  <c r="O28" i="26"/>
  <c r="O29" i="26"/>
  <c r="R26" i="3" s="1"/>
  <c r="O30" i="26"/>
  <c r="O31" i="26"/>
  <c r="O32" i="26"/>
  <c r="O33" i="26"/>
  <c r="O34" i="26"/>
  <c r="O35" i="26"/>
  <c r="O36" i="26"/>
  <c r="R33" i="3" s="1"/>
  <c r="O37" i="26"/>
  <c r="R34" i="3" s="1"/>
  <c r="O38" i="26"/>
  <c r="O39" i="26"/>
  <c r="O40" i="26"/>
  <c r="O41" i="26"/>
  <c r="O42" i="26"/>
  <c r="O43" i="26"/>
  <c r="O44" i="26"/>
  <c r="R41" i="3" s="1"/>
  <c r="O45" i="26"/>
  <c r="R42" i="3" s="1"/>
  <c r="O46" i="26"/>
  <c r="O47" i="26"/>
  <c r="O48" i="26"/>
  <c r="O49" i="26"/>
  <c r="O50" i="26"/>
  <c r="O51" i="26"/>
  <c r="O52" i="26"/>
  <c r="R49" i="3" s="1"/>
  <c r="O53" i="26"/>
  <c r="R50" i="3" s="1"/>
  <c r="O54" i="26"/>
  <c r="O55" i="26"/>
  <c r="O56" i="26"/>
  <c r="O57" i="26"/>
  <c r="O58" i="26"/>
  <c r="O59" i="26"/>
  <c r="O60" i="26"/>
  <c r="O61" i="26"/>
  <c r="R58" i="3" s="1"/>
  <c r="O62" i="26"/>
  <c r="O63" i="26"/>
  <c r="O64" i="26"/>
  <c r="O65" i="26"/>
  <c r="O66" i="26"/>
  <c r="O67" i="26"/>
  <c r="O68" i="26"/>
  <c r="R65" i="3" s="1"/>
  <c r="O69" i="26"/>
  <c r="R66" i="3" s="1"/>
  <c r="O70" i="26"/>
  <c r="O71" i="26"/>
  <c r="O72" i="26"/>
  <c r="O73" i="26"/>
  <c r="O74" i="26"/>
  <c r="O75" i="26"/>
  <c r="O76" i="26"/>
  <c r="R73" i="3" s="1"/>
  <c r="O77" i="26"/>
  <c r="R74" i="3" s="1"/>
  <c r="O78" i="26"/>
  <c r="O79" i="26"/>
  <c r="O80" i="26"/>
  <c r="O81" i="26"/>
  <c r="O82" i="26"/>
  <c r="O83" i="26"/>
  <c r="O84" i="26"/>
  <c r="R81" i="3" s="1"/>
  <c r="O85" i="26"/>
  <c r="R82" i="3" s="1"/>
  <c r="O86" i="26"/>
  <c r="O87" i="26"/>
  <c r="O88" i="26"/>
  <c r="O89" i="26"/>
  <c r="O90" i="26"/>
  <c r="O91" i="26"/>
  <c r="O92" i="26"/>
  <c r="R89" i="3" s="1"/>
  <c r="O93" i="26"/>
  <c r="R90" i="3" s="1"/>
  <c r="O94" i="26"/>
  <c r="O95" i="26"/>
  <c r="O96" i="26"/>
  <c r="O97" i="26"/>
  <c r="O98" i="26"/>
  <c r="O99" i="26"/>
  <c r="O100" i="26"/>
  <c r="R97" i="3" s="1"/>
  <c r="O101" i="26"/>
  <c r="R98" i="3" s="1"/>
  <c r="O102" i="26"/>
  <c r="O103" i="26"/>
  <c r="O104" i="26"/>
  <c r="O105" i="26"/>
  <c r="O106" i="26"/>
  <c r="O107" i="26"/>
  <c r="O108" i="26"/>
  <c r="O109" i="26"/>
  <c r="R106" i="3" s="1"/>
  <c r="O110" i="26"/>
  <c r="O111" i="26"/>
  <c r="O112" i="26"/>
  <c r="O113" i="26"/>
  <c r="O114" i="26"/>
  <c r="O115" i="26"/>
  <c r="O116" i="26"/>
  <c r="O117" i="26"/>
  <c r="R114" i="3" s="1"/>
  <c r="O118" i="26"/>
  <c r="O119" i="26"/>
  <c r="O120" i="26"/>
  <c r="O121" i="26"/>
  <c r="O122" i="26"/>
  <c r="O123" i="26"/>
  <c r="O124" i="26"/>
  <c r="O125" i="26"/>
  <c r="R122" i="3" s="1"/>
  <c r="O126" i="26"/>
  <c r="O127" i="26"/>
  <c r="O128" i="26"/>
  <c r="O129" i="26"/>
  <c r="O130" i="26"/>
  <c r="O131" i="26"/>
  <c r="O132" i="26"/>
  <c r="O133" i="26"/>
  <c r="R130" i="3" s="1"/>
  <c r="O134" i="26"/>
  <c r="O135" i="26"/>
  <c r="O136" i="26"/>
  <c r="O137" i="26"/>
  <c r="O138" i="26"/>
  <c r="O139" i="26"/>
  <c r="O140" i="26"/>
  <c r="O141" i="26"/>
  <c r="R138" i="3" s="1"/>
  <c r="O142" i="26"/>
  <c r="O143" i="26"/>
  <c r="P7" i="26"/>
  <c r="P8" i="26"/>
  <c r="P9" i="26"/>
  <c r="P10" i="26"/>
  <c r="P11" i="26"/>
  <c r="P12" i="26"/>
  <c r="P13" i="26"/>
  <c r="P14" i="26"/>
  <c r="P15" i="26"/>
  <c r="P16" i="26"/>
  <c r="P17" i="26"/>
  <c r="P18" i="26"/>
  <c r="P19" i="26"/>
  <c r="P20" i="26"/>
  <c r="P21" i="26"/>
  <c r="P22" i="26"/>
  <c r="P23" i="26"/>
  <c r="P24" i="26"/>
  <c r="P25" i="26"/>
  <c r="P26" i="26"/>
  <c r="P27" i="26"/>
  <c r="P28" i="26"/>
  <c r="P29" i="26"/>
  <c r="P30" i="26"/>
  <c r="P31" i="26"/>
  <c r="P32" i="26"/>
  <c r="P33" i="26"/>
  <c r="P34" i="26"/>
  <c r="P35" i="26"/>
  <c r="P36" i="26"/>
  <c r="P37" i="26"/>
  <c r="P38" i="26"/>
  <c r="P39" i="26"/>
  <c r="P40" i="26"/>
  <c r="P41" i="26"/>
  <c r="P42" i="26"/>
  <c r="P43" i="26"/>
  <c r="P44" i="26"/>
  <c r="P45" i="26"/>
  <c r="P46" i="26"/>
  <c r="P47" i="26"/>
  <c r="P48" i="26"/>
  <c r="P49" i="26"/>
  <c r="P50" i="26"/>
  <c r="P51" i="26"/>
  <c r="P52" i="26"/>
  <c r="P53" i="26"/>
  <c r="P54" i="26"/>
  <c r="P55" i="26"/>
  <c r="P56" i="26"/>
  <c r="P57" i="26"/>
  <c r="P58" i="26"/>
  <c r="P59" i="26"/>
  <c r="P60" i="26"/>
  <c r="P61" i="26"/>
  <c r="P62" i="26"/>
  <c r="P63" i="26"/>
  <c r="P64" i="26"/>
  <c r="P65" i="26"/>
  <c r="P66" i="26"/>
  <c r="P67" i="26"/>
  <c r="P68" i="26"/>
  <c r="P69" i="26"/>
  <c r="P70" i="26"/>
  <c r="P71" i="26"/>
  <c r="P72" i="26"/>
  <c r="P73" i="26"/>
  <c r="P74" i="26"/>
  <c r="P75" i="26"/>
  <c r="P76" i="26"/>
  <c r="P77" i="26"/>
  <c r="P78" i="26"/>
  <c r="P79" i="26"/>
  <c r="P80" i="26"/>
  <c r="P81" i="26"/>
  <c r="P82" i="26"/>
  <c r="P83" i="26"/>
  <c r="P84" i="26"/>
  <c r="P85" i="26"/>
  <c r="P86" i="26"/>
  <c r="P87" i="26"/>
  <c r="P88" i="26"/>
  <c r="P89" i="26"/>
  <c r="P90" i="26"/>
  <c r="P91" i="26"/>
  <c r="P92" i="26"/>
  <c r="P93" i="26"/>
  <c r="P94" i="26"/>
  <c r="P95" i="26"/>
  <c r="P96" i="26"/>
  <c r="P97" i="26"/>
  <c r="P98" i="26"/>
  <c r="P99" i="26"/>
  <c r="P100" i="26"/>
  <c r="P101" i="26"/>
  <c r="P102" i="26"/>
  <c r="P103" i="26"/>
  <c r="P104" i="26"/>
  <c r="P105" i="26"/>
  <c r="P106" i="26"/>
  <c r="P107" i="26"/>
  <c r="P108" i="26"/>
  <c r="P109" i="26"/>
  <c r="P110" i="26"/>
  <c r="P111" i="26"/>
  <c r="P112" i="26"/>
  <c r="P113" i="26"/>
  <c r="P114" i="26"/>
  <c r="P115" i="26"/>
  <c r="P116" i="26"/>
  <c r="P117" i="26"/>
  <c r="P118" i="26"/>
  <c r="P119" i="26"/>
  <c r="P120" i="26"/>
  <c r="P121" i="26"/>
  <c r="P122" i="26"/>
  <c r="P123" i="26"/>
  <c r="P124" i="26"/>
  <c r="P125" i="26"/>
  <c r="P126" i="26"/>
  <c r="P127" i="26"/>
  <c r="P128" i="26"/>
  <c r="P129" i="26"/>
  <c r="P130" i="26"/>
  <c r="P131" i="26"/>
  <c r="P132" i="26"/>
  <c r="P133" i="26"/>
  <c r="P134" i="26"/>
  <c r="P135" i="26"/>
  <c r="P136" i="26"/>
  <c r="P137" i="26"/>
  <c r="P138" i="26"/>
  <c r="P139" i="26"/>
  <c r="P140" i="26"/>
  <c r="P141" i="26"/>
  <c r="P142" i="26"/>
  <c r="P143" i="26"/>
  <c r="P2" i="26"/>
  <c r="P1" i="26"/>
  <c r="P5" i="26"/>
  <c r="Q7" i="26"/>
  <c r="Q8" i="26"/>
  <c r="Q2" i="26" s="1"/>
  <c r="Q9" i="26"/>
  <c r="Q10" i="26"/>
  <c r="Q11" i="26"/>
  <c r="Q12" i="26"/>
  <c r="Q13" i="26"/>
  <c r="Q14" i="26"/>
  <c r="Q15" i="26"/>
  <c r="Q16" i="26"/>
  <c r="T13" i="3" s="1"/>
  <c r="Q17" i="26"/>
  <c r="Q18" i="26"/>
  <c r="Q19" i="26"/>
  <c r="Q20" i="26"/>
  <c r="Q21" i="26"/>
  <c r="Q22" i="26"/>
  <c r="Q23" i="26"/>
  <c r="Q24" i="26"/>
  <c r="T21" i="3" s="1"/>
  <c r="Q25" i="26"/>
  <c r="Q26" i="26"/>
  <c r="Q27" i="26"/>
  <c r="Q28" i="26"/>
  <c r="Q29" i="26"/>
  <c r="Q30" i="26"/>
  <c r="Q31" i="26"/>
  <c r="Q32" i="26"/>
  <c r="T29" i="3" s="1"/>
  <c r="Q33" i="26"/>
  <c r="Q34" i="26"/>
  <c r="Q35" i="26"/>
  <c r="Q36" i="26"/>
  <c r="Q37" i="26"/>
  <c r="Q38" i="26"/>
  <c r="Q39" i="26"/>
  <c r="Q40" i="26"/>
  <c r="T37" i="3" s="1"/>
  <c r="Q41" i="26"/>
  <c r="Q42" i="26"/>
  <c r="Q43" i="26"/>
  <c r="Q44" i="26"/>
  <c r="Q45" i="26"/>
  <c r="Q46" i="26"/>
  <c r="Q47" i="26"/>
  <c r="Q48" i="26"/>
  <c r="T45" i="3" s="1"/>
  <c r="Q49" i="26"/>
  <c r="Q50" i="26"/>
  <c r="Q51" i="26"/>
  <c r="Q52" i="26"/>
  <c r="Q53" i="26"/>
  <c r="Q54" i="26"/>
  <c r="Q55" i="26"/>
  <c r="Q56" i="26"/>
  <c r="T53" i="3" s="1"/>
  <c r="Q57" i="26"/>
  <c r="Q58" i="26"/>
  <c r="Q59" i="26"/>
  <c r="Q60" i="26"/>
  <c r="Q61" i="26"/>
  <c r="Q62" i="26"/>
  <c r="Q63" i="26"/>
  <c r="Q64" i="26"/>
  <c r="T61" i="3" s="1"/>
  <c r="Q65" i="26"/>
  <c r="Q66" i="26"/>
  <c r="Q67" i="26"/>
  <c r="Q68" i="26"/>
  <c r="Q69" i="26"/>
  <c r="Q70" i="26"/>
  <c r="Q71" i="26"/>
  <c r="Q72" i="26"/>
  <c r="T69" i="3" s="1"/>
  <c r="Q73" i="26"/>
  <c r="Q74" i="26"/>
  <c r="Q75" i="26"/>
  <c r="Q76" i="26"/>
  <c r="Q77" i="26"/>
  <c r="Q78" i="26"/>
  <c r="Q79" i="26"/>
  <c r="Q80" i="26"/>
  <c r="T77" i="3" s="1"/>
  <c r="Q81" i="26"/>
  <c r="Q82" i="26"/>
  <c r="Q83" i="26"/>
  <c r="Q84" i="26"/>
  <c r="Q85" i="26"/>
  <c r="Q86" i="26"/>
  <c r="Q87" i="26"/>
  <c r="Q88" i="26"/>
  <c r="T85" i="3" s="1"/>
  <c r="Q89" i="26"/>
  <c r="Q90" i="26"/>
  <c r="Q91" i="26"/>
  <c r="Q92" i="26"/>
  <c r="Q93" i="26"/>
  <c r="Q94" i="26"/>
  <c r="Q95" i="26"/>
  <c r="Q96" i="26"/>
  <c r="T93" i="3" s="1"/>
  <c r="Q97" i="26"/>
  <c r="Q98" i="26"/>
  <c r="Q99" i="26"/>
  <c r="Q100" i="26"/>
  <c r="Q101" i="26"/>
  <c r="Q102" i="26"/>
  <c r="Q103" i="26"/>
  <c r="Q104" i="26"/>
  <c r="T101" i="3" s="1"/>
  <c r="Q105" i="26"/>
  <c r="Q106" i="26"/>
  <c r="Q107" i="26"/>
  <c r="Q108" i="26"/>
  <c r="Q109" i="26"/>
  <c r="Q110" i="26"/>
  <c r="Q111" i="26"/>
  <c r="Q112" i="26"/>
  <c r="T109" i="3" s="1"/>
  <c r="Q113" i="26"/>
  <c r="Q114" i="26"/>
  <c r="Q115" i="26"/>
  <c r="Q116" i="26"/>
  <c r="Q117" i="26"/>
  <c r="Q118" i="26"/>
  <c r="Q119" i="26"/>
  <c r="Q120" i="26"/>
  <c r="T117" i="3" s="1"/>
  <c r="Q121" i="26"/>
  <c r="Q122" i="26"/>
  <c r="Q123" i="26"/>
  <c r="Q124" i="26"/>
  <c r="Q125" i="26"/>
  <c r="Q126" i="26"/>
  <c r="Q127" i="26"/>
  <c r="Q128" i="26"/>
  <c r="T125" i="3" s="1"/>
  <c r="Q129" i="26"/>
  <c r="Q130" i="26"/>
  <c r="Q131" i="26"/>
  <c r="Q132" i="26"/>
  <c r="Q133" i="26"/>
  <c r="Q134" i="26"/>
  <c r="Q135" i="26"/>
  <c r="Q136" i="26"/>
  <c r="T133" i="3" s="1"/>
  <c r="Q137" i="26"/>
  <c r="Q138" i="26"/>
  <c r="Q139" i="26"/>
  <c r="Q140" i="26"/>
  <c r="Q141" i="26"/>
  <c r="Q142" i="26"/>
  <c r="Q143" i="26"/>
  <c r="Q1" i="26"/>
  <c r="R7" i="26"/>
  <c r="R8" i="26"/>
  <c r="R9" i="26"/>
  <c r="R10" i="26"/>
  <c r="R11" i="26"/>
  <c r="R12" i="26"/>
  <c r="R13" i="26"/>
  <c r="R14" i="26"/>
  <c r="R15" i="26"/>
  <c r="R16"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R114" i="26"/>
  <c r="R115" i="26"/>
  <c r="R116" i="26"/>
  <c r="R117" i="26"/>
  <c r="R118" i="26"/>
  <c r="R119" i="26"/>
  <c r="R120" i="26"/>
  <c r="R121" i="26"/>
  <c r="R122" i="26"/>
  <c r="R123" i="26"/>
  <c r="R124" i="26"/>
  <c r="R125" i="26"/>
  <c r="R126" i="26"/>
  <c r="R127" i="26"/>
  <c r="R128" i="26"/>
  <c r="R129" i="26"/>
  <c r="R130" i="26"/>
  <c r="R131" i="26"/>
  <c r="R132" i="26"/>
  <c r="R133" i="26"/>
  <c r="R134" i="26"/>
  <c r="R135" i="26"/>
  <c r="R136" i="26"/>
  <c r="R137" i="26"/>
  <c r="R138" i="26"/>
  <c r="R139" i="26"/>
  <c r="R140" i="26"/>
  <c r="R141" i="26"/>
  <c r="R142" i="26"/>
  <c r="R143" i="26"/>
  <c r="R1" i="26"/>
  <c r="R2" i="26"/>
  <c r="R5" i="26"/>
  <c r="S7" i="26"/>
  <c r="S8" i="26"/>
  <c r="S9" i="26"/>
  <c r="S10" i="26"/>
  <c r="S11" i="26"/>
  <c r="S12" i="26"/>
  <c r="S13" i="26"/>
  <c r="S14" i="26"/>
  <c r="S15" i="26"/>
  <c r="S16" i="26"/>
  <c r="S17" i="26"/>
  <c r="S18" i="26"/>
  <c r="V15" i="3" s="1"/>
  <c r="S19" i="26"/>
  <c r="S20" i="26"/>
  <c r="S21" i="26"/>
  <c r="S22" i="26"/>
  <c r="S23" i="26"/>
  <c r="S24" i="26"/>
  <c r="S25" i="26"/>
  <c r="S26" i="26"/>
  <c r="V23" i="3" s="1"/>
  <c r="S27" i="26"/>
  <c r="S28" i="26"/>
  <c r="S29" i="26"/>
  <c r="S30" i="26"/>
  <c r="S31" i="26"/>
  <c r="S32" i="26"/>
  <c r="S33" i="26"/>
  <c r="S34" i="26"/>
  <c r="V31" i="3" s="1"/>
  <c r="S35" i="26"/>
  <c r="S36" i="26"/>
  <c r="S37" i="26"/>
  <c r="S38" i="26"/>
  <c r="S39" i="26"/>
  <c r="S40" i="26"/>
  <c r="S41" i="26"/>
  <c r="S42" i="26"/>
  <c r="V39" i="3" s="1"/>
  <c r="S43" i="26"/>
  <c r="S44" i="26"/>
  <c r="S45" i="26"/>
  <c r="S46" i="26"/>
  <c r="S47" i="26"/>
  <c r="S48" i="26"/>
  <c r="S49" i="26"/>
  <c r="S50" i="26"/>
  <c r="V47" i="3" s="1"/>
  <c r="S51" i="26"/>
  <c r="S52" i="26"/>
  <c r="S53" i="26"/>
  <c r="S54" i="26"/>
  <c r="S55" i="26"/>
  <c r="S56" i="26"/>
  <c r="S57" i="26"/>
  <c r="S58" i="26"/>
  <c r="V55" i="3" s="1"/>
  <c r="S59" i="26"/>
  <c r="S60" i="26"/>
  <c r="S61" i="26"/>
  <c r="S62" i="26"/>
  <c r="S63" i="26"/>
  <c r="S64" i="26"/>
  <c r="S65" i="26"/>
  <c r="S66" i="26"/>
  <c r="V63" i="3" s="1"/>
  <c r="S67" i="26"/>
  <c r="S68" i="26"/>
  <c r="S69" i="26"/>
  <c r="S70" i="26"/>
  <c r="S71" i="26"/>
  <c r="S72" i="26"/>
  <c r="S73" i="26"/>
  <c r="S74" i="26"/>
  <c r="V71" i="3" s="1"/>
  <c r="S75" i="26"/>
  <c r="S76" i="26"/>
  <c r="S77" i="26"/>
  <c r="S78" i="26"/>
  <c r="S79" i="26"/>
  <c r="S80" i="26"/>
  <c r="S81" i="26"/>
  <c r="S82" i="26"/>
  <c r="V79" i="3" s="1"/>
  <c r="S83" i="26"/>
  <c r="S84" i="26"/>
  <c r="S85" i="26"/>
  <c r="S86" i="26"/>
  <c r="S87" i="26"/>
  <c r="S88" i="26"/>
  <c r="S89" i="26"/>
  <c r="S90" i="26"/>
  <c r="V87" i="3" s="1"/>
  <c r="S91" i="26"/>
  <c r="S92" i="26"/>
  <c r="S93" i="26"/>
  <c r="S94" i="26"/>
  <c r="S95" i="26"/>
  <c r="S96" i="26"/>
  <c r="S97" i="26"/>
  <c r="S98" i="26"/>
  <c r="V95" i="3" s="1"/>
  <c r="S99" i="26"/>
  <c r="S100" i="26"/>
  <c r="S101" i="26"/>
  <c r="S102" i="26"/>
  <c r="S103" i="26"/>
  <c r="S104" i="26"/>
  <c r="S105" i="26"/>
  <c r="S106" i="26"/>
  <c r="V103" i="3" s="1"/>
  <c r="S107" i="26"/>
  <c r="S108" i="26"/>
  <c r="S109" i="26"/>
  <c r="S110" i="26"/>
  <c r="S111" i="26"/>
  <c r="S112" i="26"/>
  <c r="S113" i="26"/>
  <c r="S114" i="26"/>
  <c r="V111" i="3" s="1"/>
  <c r="S115" i="26"/>
  <c r="S116" i="26"/>
  <c r="S117" i="26"/>
  <c r="S118" i="26"/>
  <c r="S119" i="26"/>
  <c r="S120" i="26"/>
  <c r="S121" i="26"/>
  <c r="S122" i="26"/>
  <c r="V119" i="3" s="1"/>
  <c r="S123" i="26"/>
  <c r="S124" i="26"/>
  <c r="S125" i="26"/>
  <c r="S126" i="26"/>
  <c r="S127" i="26"/>
  <c r="S128" i="26"/>
  <c r="S129" i="26"/>
  <c r="S130" i="26"/>
  <c r="V127" i="3" s="1"/>
  <c r="S131" i="26"/>
  <c r="S132" i="26"/>
  <c r="S133" i="26"/>
  <c r="S134" i="26"/>
  <c r="S135" i="26"/>
  <c r="S136" i="26"/>
  <c r="S137" i="26"/>
  <c r="S138" i="26"/>
  <c r="V135" i="3" s="1"/>
  <c r="S139" i="26"/>
  <c r="S140" i="26"/>
  <c r="S141" i="26"/>
  <c r="S142" i="26"/>
  <c r="S143" i="26"/>
  <c r="T7" i="26"/>
  <c r="T8" i="26"/>
  <c r="T9" i="26"/>
  <c r="T10" i="26"/>
  <c r="T11" i="26"/>
  <c r="T12" i="26"/>
  <c r="T13" i="26"/>
  <c r="T14" i="26"/>
  <c r="T15" i="26"/>
  <c r="T16" i="26"/>
  <c r="T17" i="26"/>
  <c r="T18" i="26"/>
  <c r="T19" i="26"/>
  <c r="T20" i="26"/>
  <c r="T21" i="26"/>
  <c r="T22" i="26"/>
  <c r="T23" i="26"/>
  <c r="T24" i="26"/>
  <c r="T25" i="26"/>
  <c r="T26" i="26"/>
  <c r="T27" i="26"/>
  <c r="T28" i="26"/>
  <c r="T29" i="26"/>
  <c r="T30" i="26"/>
  <c r="T31" i="26"/>
  <c r="T32" i="26"/>
  <c r="T33" i="26"/>
  <c r="T34" i="26"/>
  <c r="T35" i="26"/>
  <c r="T36" i="26"/>
  <c r="T37" i="26"/>
  <c r="T38" i="26"/>
  <c r="T39" i="26"/>
  <c r="T40" i="26"/>
  <c r="T41" i="26"/>
  <c r="T42" i="26"/>
  <c r="T43" i="26"/>
  <c r="T44" i="26"/>
  <c r="T45" i="26"/>
  <c r="T46" i="26"/>
  <c r="T47" i="26"/>
  <c r="T48" i="26"/>
  <c r="T49" i="26"/>
  <c r="T50" i="26"/>
  <c r="T51" i="26"/>
  <c r="T52" i="26"/>
  <c r="T53" i="26"/>
  <c r="T54" i="26"/>
  <c r="T55" i="26"/>
  <c r="T56" i="26"/>
  <c r="T57" i="26"/>
  <c r="T58" i="26"/>
  <c r="T59" i="26"/>
  <c r="T60" i="26"/>
  <c r="T61" i="26"/>
  <c r="T62" i="26"/>
  <c r="T63" i="26"/>
  <c r="T64" i="26"/>
  <c r="T65" i="26"/>
  <c r="T66" i="26"/>
  <c r="T67" i="26"/>
  <c r="T68" i="26"/>
  <c r="T69" i="26"/>
  <c r="T70" i="26"/>
  <c r="T71" i="26"/>
  <c r="T72" i="26"/>
  <c r="T73" i="26"/>
  <c r="T74" i="26"/>
  <c r="T75" i="26"/>
  <c r="T76" i="26"/>
  <c r="T77" i="26"/>
  <c r="T78" i="26"/>
  <c r="T79" i="26"/>
  <c r="T80" i="26"/>
  <c r="T81" i="26"/>
  <c r="T82" i="26"/>
  <c r="T83" i="26"/>
  <c r="T84" i="26"/>
  <c r="T85" i="26"/>
  <c r="T86" i="26"/>
  <c r="T87" i="26"/>
  <c r="T88" i="26"/>
  <c r="T89" i="26"/>
  <c r="T90" i="26"/>
  <c r="T91" i="26"/>
  <c r="T92" i="26"/>
  <c r="T93" i="26"/>
  <c r="T94" i="26"/>
  <c r="T95" i="26"/>
  <c r="T96" i="26"/>
  <c r="T97" i="26"/>
  <c r="T98" i="26"/>
  <c r="T99" i="26"/>
  <c r="T100" i="26"/>
  <c r="T101" i="26"/>
  <c r="T102" i="26"/>
  <c r="T103" i="26"/>
  <c r="T104" i="26"/>
  <c r="T105" i="26"/>
  <c r="T106" i="26"/>
  <c r="T107" i="26"/>
  <c r="T108" i="26"/>
  <c r="T109" i="26"/>
  <c r="T110" i="26"/>
  <c r="T111" i="26"/>
  <c r="T112" i="26"/>
  <c r="T113" i="26"/>
  <c r="T114" i="26"/>
  <c r="T115" i="26"/>
  <c r="T116" i="26"/>
  <c r="T117" i="26"/>
  <c r="T118" i="26"/>
  <c r="T119" i="26"/>
  <c r="T120" i="26"/>
  <c r="T121" i="26"/>
  <c r="T122" i="26"/>
  <c r="T123" i="26"/>
  <c r="T124" i="26"/>
  <c r="T125" i="26"/>
  <c r="T126" i="26"/>
  <c r="T127" i="26"/>
  <c r="T128" i="26"/>
  <c r="T129" i="26"/>
  <c r="T130" i="26"/>
  <c r="T131" i="26"/>
  <c r="T132" i="26"/>
  <c r="T133" i="26"/>
  <c r="T134" i="26"/>
  <c r="T135" i="26"/>
  <c r="T136" i="26"/>
  <c r="T137" i="26"/>
  <c r="T138" i="26"/>
  <c r="T139" i="26"/>
  <c r="T140" i="26"/>
  <c r="T141" i="26"/>
  <c r="T142" i="26"/>
  <c r="T143" i="26"/>
  <c r="T1" i="26"/>
  <c r="T2" i="26"/>
  <c r="T5" i="26"/>
  <c r="U7" i="26"/>
  <c r="U8" i="26"/>
  <c r="U9" i="26"/>
  <c r="U10" i="26"/>
  <c r="U11" i="26"/>
  <c r="U12" i="26"/>
  <c r="U13" i="26"/>
  <c r="U14" i="26"/>
  <c r="U15" i="26"/>
  <c r="U16" i="26"/>
  <c r="U17" i="26"/>
  <c r="U18" i="26"/>
  <c r="U19" i="26"/>
  <c r="U20" i="26"/>
  <c r="U21" i="26"/>
  <c r="X18" i="3" s="1"/>
  <c r="U22" i="26"/>
  <c r="U23" i="26"/>
  <c r="U24" i="26"/>
  <c r="U25" i="26"/>
  <c r="U26" i="26"/>
  <c r="U27" i="26"/>
  <c r="U28" i="26"/>
  <c r="U29" i="26"/>
  <c r="X26" i="3" s="1"/>
  <c r="U30" i="26"/>
  <c r="U31" i="26"/>
  <c r="U32" i="26"/>
  <c r="U33" i="26"/>
  <c r="U34" i="26"/>
  <c r="U35" i="26"/>
  <c r="U36" i="26"/>
  <c r="U37" i="26"/>
  <c r="X34" i="3" s="1"/>
  <c r="U38" i="26"/>
  <c r="U39" i="26"/>
  <c r="U40" i="26"/>
  <c r="U41" i="26"/>
  <c r="U42" i="26"/>
  <c r="U43" i="26"/>
  <c r="U44" i="26"/>
  <c r="U45" i="26"/>
  <c r="X42" i="3" s="1"/>
  <c r="U46" i="26"/>
  <c r="U47" i="26"/>
  <c r="U48" i="26"/>
  <c r="U49" i="26"/>
  <c r="U50" i="26"/>
  <c r="U51" i="26"/>
  <c r="U52" i="26"/>
  <c r="U53" i="26"/>
  <c r="X50" i="3" s="1"/>
  <c r="U54" i="26"/>
  <c r="U55" i="26"/>
  <c r="U56" i="26"/>
  <c r="U57" i="26"/>
  <c r="U58" i="26"/>
  <c r="U59" i="26"/>
  <c r="U60" i="26"/>
  <c r="U61" i="26"/>
  <c r="X58" i="3" s="1"/>
  <c r="U62" i="26"/>
  <c r="U63" i="26"/>
  <c r="U64" i="26"/>
  <c r="U65" i="26"/>
  <c r="U66" i="26"/>
  <c r="U67" i="26"/>
  <c r="U68" i="26"/>
  <c r="U69" i="26"/>
  <c r="X66" i="3" s="1"/>
  <c r="U70" i="26"/>
  <c r="U71" i="26"/>
  <c r="U72" i="26"/>
  <c r="U73" i="26"/>
  <c r="U74" i="26"/>
  <c r="U75" i="26"/>
  <c r="U76" i="26"/>
  <c r="U77" i="26"/>
  <c r="X74" i="3" s="1"/>
  <c r="U78" i="26"/>
  <c r="U79" i="26"/>
  <c r="U80" i="26"/>
  <c r="U81" i="26"/>
  <c r="U82" i="26"/>
  <c r="U83" i="26"/>
  <c r="U84" i="26"/>
  <c r="U85" i="26"/>
  <c r="X82" i="3" s="1"/>
  <c r="U86" i="26"/>
  <c r="U87" i="26"/>
  <c r="U88" i="26"/>
  <c r="U89" i="26"/>
  <c r="U90" i="26"/>
  <c r="U91" i="26"/>
  <c r="U92" i="26"/>
  <c r="U93" i="26"/>
  <c r="X90" i="3" s="1"/>
  <c r="U94" i="26"/>
  <c r="U95" i="26"/>
  <c r="U96" i="26"/>
  <c r="U97" i="26"/>
  <c r="U98" i="26"/>
  <c r="U99" i="26"/>
  <c r="U100" i="26"/>
  <c r="U101" i="26"/>
  <c r="X98" i="3" s="1"/>
  <c r="U102" i="26"/>
  <c r="U103" i="26"/>
  <c r="U104" i="26"/>
  <c r="U105" i="26"/>
  <c r="U106" i="26"/>
  <c r="U107" i="26"/>
  <c r="U108" i="26"/>
  <c r="U109" i="26"/>
  <c r="X106" i="3" s="1"/>
  <c r="U110" i="26"/>
  <c r="U111" i="26"/>
  <c r="U112" i="26"/>
  <c r="U113" i="26"/>
  <c r="U114" i="26"/>
  <c r="U115" i="26"/>
  <c r="U116" i="26"/>
  <c r="U117" i="26"/>
  <c r="X114" i="3" s="1"/>
  <c r="U118" i="26"/>
  <c r="U119" i="26"/>
  <c r="U120" i="26"/>
  <c r="U121" i="26"/>
  <c r="U122" i="26"/>
  <c r="U123" i="26"/>
  <c r="U124" i="26"/>
  <c r="U125" i="26"/>
  <c r="X122" i="3" s="1"/>
  <c r="U126" i="26"/>
  <c r="U127" i="26"/>
  <c r="U128" i="26"/>
  <c r="U129" i="26"/>
  <c r="U130" i="26"/>
  <c r="U131" i="26"/>
  <c r="U132" i="26"/>
  <c r="U133" i="26"/>
  <c r="X130" i="3" s="1"/>
  <c r="U134" i="26"/>
  <c r="U135" i="26"/>
  <c r="U136" i="26"/>
  <c r="U137" i="26"/>
  <c r="U138" i="26"/>
  <c r="U139" i="26"/>
  <c r="U140" i="26"/>
  <c r="U141" i="26"/>
  <c r="X138" i="3" s="1"/>
  <c r="U142" i="26"/>
  <c r="U143" i="26"/>
  <c r="V7" i="26"/>
  <c r="V8" i="26"/>
  <c r="V9" i="26"/>
  <c r="V10" i="26"/>
  <c r="V11" i="26"/>
  <c r="Y8" i="3" s="1"/>
  <c r="V12" i="26"/>
  <c r="V13" i="26"/>
  <c r="V14" i="26"/>
  <c r="V15" i="26"/>
  <c r="V16" i="26"/>
  <c r="V17" i="26"/>
  <c r="V18" i="26"/>
  <c r="V19" i="26"/>
  <c r="Y16" i="3" s="1"/>
  <c r="V20" i="26"/>
  <c r="Y17" i="3" s="1"/>
  <c r="V21" i="26"/>
  <c r="V22" i="26"/>
  <c r="V23" i="26"/>
  <c r="V24" i="26"/>
  <c r="V25" i="26"/>
  <c r="V26" i="26"/>
  <c r="V27" i="26"/>
  <c r="V28" i="26"/>
  <c r="Y25" i="3" s="1"/>
  <c r="V29" i="26"/>
  <c r="V30" i="26"/>
  <c r="V31" i="26"/>
  <c r="V32" i="26"/>
  <c r="V33" i="26"/>
  <c r="V34" i="26"/>
  <c r="V35" i="26"/>
  <c r="Y32" i="3" s="1"/>
  <c r="V36" i="26"/>
  <c r="Y33" i="3" s="1"/>
  <c r="V37" i="26"/>
  <c r="V38" i="26"/>
  <c r="V39" i="26"/>
  <c r="V40" i="26"/>
  <c r="V41" i="26"/>
  <c r="V42" i="26"/>
  <c r="V43" i="26"/>
  <c r="Y40" i="3" s="1"/>
  <c r="V44" i="26"/>
  <c r="Y41" i="3" s="1"/>
  <c r="V45" i="26"/>
  <c r="V46" i="26"/>
  <c r="V47" i="26"/>
  <c r="V48" i="26"/>
  <c r="V49" i="26"/>
  <c r="V50" i="26"/>
  <c r="V51" i="26"/>
  <c r="V52" i="26"/>
  <c r="Y49" i="3" s="1"/>
  <c r="V53" i="26"/>
  <c r="V54" i="26"/>
  <c r="V55" i="26"/>
  <c r="V56" i="26"/>
  <c r="V57" i="26"/>
  <c r="V58" i="26"/>
  <c r="V59" i="26"/>
  <c r="Y56" i="3" s="1"/>
  <c r="V60" i="26"/>
  <c r="Y57" i="3" s="1"/>
  <c r="V61" i="26"/>
  <c r="V62" i="26"/>
  <c r="V63" i="26"/>
  <c r="V64" i="26"/>
  <c r="V65" i="26"/>
  <c r="Y62" i="3" s="1"/>
  <c r="V66" i="26"/>
  <c r="V67" i="26"/>
  <c r="Y64" i="3" s="1"/>
  <c r="V68" i="26"/>
  <c r="Y65" i="3" s="1"/>
  <c r="V69" i="26"/>
  <c r="V70" i="26"/>
  <c r="V71" i="26"/>
  <c r="V72" i="26"/>
  <c r="V73" i="26"/>
  <c r="V74" i="26"/>
  <c r="V75" i="26"/>
  <c r="Y72" i="3" s="1"/>
  <c r="V76" i="26"/>
  <c r="Y73" i="3" s="1"/>
  <c r="V77" i="26"/>
  <c r="V78" i="26"/>
  <c r="V79" i="26"/>
  <c r="V80" i="26"/>
  <c r="V81" i="26"/>
  <c r="V82" i="26"/>
  <c r="V83" i="26"/>
  <c r="Y80" i="3" s="1"/>
  <c r="V84" i="26"/>
  <c r="Y81" i="3" s="1"/>
  <c r="V85" i="26"/>
  <c r="V86" i="26"/>
  <c r="V87" i="26"/>
  <c r="V88" i="26"/>
  <c r="V89" i="26"/>
  <c r="V90" i="26"/>
  <c r="V91" i="26"/>
  <c r="Y88" i="3" s="1"/>
  <c r="V92" i="26"/>
  <c r="Y89" i="3" s="1"/>
  <c r="V93" i="26"/>
  <c r="V94" i="26"/>
  <c r="V95" i="26"/>
  <c r="V96" i="26"/>
  <c r="V97" i="26"/>
  <c r="V98" i="26"/>
  <c r="V99" i="26"/>
  <c r="V100" i="26"/>
  <c r="Y97" i="3" s="1"/>
  <c r="V101" i="26"/>
  <c r="V102" i="26"/>
  <c r="V103" i="26"/>
  <c r="V104" i="26"/>
  <c r="V105" i="26"/>
  <c r="V106" i="26"/>
  <c r="V107" i="26"/>
  <c r="Y104" i="3" s="1"/>
  <c r="V108" i="26"/>
  <c r="Y105" i="3" s="1"/>
  <c r="V109" i="26"/>
  <c r="V110" i="26"/>
  <c r="V111" i="26"/>
  <c r="V112" i="26"/>
  <c r="V113" i="26"/>
  <c r="V114" i="26"/>
  <c r="V115" i="26"/>
  <c r="Y112" i="3" s="1"/>
  <c r="V116" i="26"/>
  <c r="Y113" i="3" s="1"/>
  <c r="V117" i="26"/>
  <c r="V118" i="26"/>
  <c r="V119" i="26"/>
  <c r="V120" i="26"/>
  <c r="V121" i="26"/>
  <c r="V122" i="26"/>
  <c r="V123" i="26"/>
  <c r="Y120" i="3" s="1"/>
  <c r="V124" i="26"/>
  <c r="Y121" i="3" s="1"/>
  <c r="V125" i="26"/>
  <c r="V126" i="26"/>
  <c r="V127" i="26"/>
  <c r="V128" i="26"/>
  <c r="V129" i="26"/>
  <c r="V130" i="26"/>
  <c r="V131" i="26"/>
  <c r="V132" i="26"/>
  <c r="Y129" i="3" s="1"/>
  <c r="V133" i="26"/>
  <c r="V134" i="26"/>
  <c r="V135" i="26"/>
  <c r="V136" i="26"/>
  <c r="V137" i="26"/>
  <c r="V138" i="26"/>
  <c r="V139" i="26"/>
  <c r="Y136" i="3" s="1"/>
  <c r="V140" i="26"/>
  <c r="Y137" i="3" s="1"/>
  <c r="V141" i="26"/>
  <c r="V142" i="26"/>
  <c r="V143" i="26"/>
  <c r="W7" i="26"/>
  <c r="Z4" i="3" s="1"/>
  <c r="W8" i="26"/>
  <c r="W9" i="26"/>
  <c r="W10" i="26"/>
  <c r="W11" i="26"/>
  <c r="W12" i="26"/>
  <c r="W13" i="26"/>
  <c r="W14" i="26"/>
  <c r="W15" i="26"/>
  <c r="W16" i="26"/>
  <c r="W17" i="26"/>
  <c r="W18" i="26"/>
  <c r="W19" i="26"/>
  <c r="Z16" i="3" s="1"/>
  <c r="W20" i="26"/>
  <c r="W21" i="26"/>
  <c r="W22" i="26"/>
  <c r="W23" i="26"/>
  <c r="Z20" i="3" s="1"/>
  <c r="W24" i="26"/>
  <c r="W25" i="26"/>
  <c r="W26" i="26"/>
  <c r="W27" i="26"/>
  <c r="Z24" i="3" s="1"/>
  <c r="W28" i="26"/>
  <c r="W29" i="26"/>
  <c r="W30" i="26"/>
  <c r="W31" i="26"/>
  <c r="Z28" i="3" s="1"/>
  <c r="W32" i="26"/>
  <c r="W33" i="26"/>
  <c r="W34" i="26"/>
  <c r="W35" i="26"/>
  <c r="Z32" i="3" s="1"/>
  <c r="W36" i="26"/>
  <c r="W37" i="26"/>
  <c r="W38" i="26"/>
  <c r="W39" i="26"/>
  <c r="Z36" i="3" s="1"/>
  <c r="W40" i="26"/>
  <c r="W41" i="26"/>
  <c r="W42" i="26"/>
  <c r="W43" i="26"/>
  <c r="Z40" i="3" s="1"/>
  <c r="W44" i="26"/>
  <c r="W45" i="26"/>
  <c r="W46" i="26"/>
  <c r="W47" i="26"/>
  <c r="Z44" i="3" s="1"/>
  <c r="W48" i="26"/>
  <c r="W49" i="26"/>
  <c r="W50" i="26"/>
  <c r="W51" i="26"/>
  <c r="Z48" i="3" s="1"/>
  <c r="W52" i="26"/>
  <c r="W53" i="26"/>
  <c r="W54" i="26"/>
  <c r="W55" i="26"/>
  <c r="Z52" i="3" s="1"/>
  <c r="W56" i="26"/>
  <c r="W57" i="26"/>
  <c r="W58" i="26"/>
  <c r="W59" i="26"/>
  <c r="Z56" i="3" s="1"/>
  <c r="W60" i="26"/>
  <c r="W61" i="26"/>
  <c r="W62" i="26"/>
  <c r="W63" i="26"/>
  <c r="Z60" i="3" s="1"/>
  <c r="W64" i="26"/>
  <c r="W65" i="26"/>
  <c r="W66" i="26"/>
  <c r="W67" i="26"/>
  <c r="Z64" i="3" s="1"/>
  <c r="W68" i="26"/>
  <c r="W69" i="26"/>
  <c r="W70" i="26"/>
  <c r="W71" i="26"/>
  <c r="W72" i="26"/>
  <c r="W73" i="26"/>
  <c r="W74" i="26"/>
  <c r="W75" i="26"/>
  <c r="Z72" i="3" s="1"/>
  <c r="W76" i="26"/>
  <c r="W77" i="26"/>
  <c r="W78" i="26"/>
  <c r="W79" i="26"/>
  <c r="W80" i="26"/>
  <c r="W81" i="26"/>
  <c r="W82" i="26"/>
  <c r="W83" i="26"/>
  <c r="Z80" i="3" s="1"/>
  <c r="W84" i="26"/>
  <c r="W85" i="26"/>
  <c r="W86" i="26"/>
  <c r="W87" i="26"/>
  <c r="Z84" i="3" s="1"/>
  <c r="W88" i="26"/>
  <c r="W89" i="26"/>
  <c r="W90" i="26"/>
  <c r="W91" i="26"/>
  <c r="Z88" i="3" s="1"/>
  <c r="W92" i="26"/>
  <c r="W93" i="26"/>
  <c r="W94" i="26"/>
  <c r="W95" i="26"/>
  <c r="Z92" i="3" s="1"/>
  <c r="W96" i="26"/>
  <c r="W97" i="26"/>
  <c r="W98" i="26"/>
  <c r="W99" i="26"/>
  <c r="Z96" i="3" s="1"/>
  <c r="W100" i="26"/>
  <c r="W101" i="26"/>
  <c r="W102" i="26"/>
  <c r="W103" i="26"/>
  <c r="W104" i="26"/>
  <c r="W105" i="26"/>
  <c r="W106" i="26"/>
  <c r="W107" i="26"/>
  <c r="Z104" i="3" s="1"/>
  <c r="W108" i="26"/>
  <c r="W109" i="26"/>
  <c r="W110" i="26"/>
  <c r="W111" i="26"/>
  <c r="Z108" i="3" s="1"/>
  <c r="W112" i="26"/>
  <c r="W113" i="26"/>
  <c r="W114" i="26"/>
  <c r="W115" i="26"/>
  <c r="Z112" i="3" s="1"/>
  <c r="W116" i="26"/>
  <c r="W117" i="26"/>
  <c r="W118" i="26"/>
  <c r="W119" i="26"/>
  <c r="W120" i="26"/>
  <c r="W121" i="26"/>
  <c r="W122" i="26"/>
  <c r="W123" i="26"/>
  <c r="Z120" i="3" s="1"/>
  <c r="W124" i="26"/>
  <c r="W125" i="26"/>
  <c r="W126" i="26"/>
  <c r="W127" i="26"/>
  <c r="Z124" i="3" s="1"/>
  <c r="W128" i="26"/>
  <c r="W129" i="26"/>
  <c r="W130" i="26"/>
  <c r="W131" i="26"/>
  <c r="Z128" i="3" s="1"/>
  <c r="W132" i="26"/>
  <c r="W133" i="26"/>
  <c r="W134" i="26"/>
  <c r="W135" i="26"/>
  <c r="Z132" i="3" s="1"/>
  <c r="W136" i="26"/>
  <c r="W137" i="26"/>
  <c r="W138" i="26"/>
  <c r="W139" i="26"/>
  <c r="Z136" i="3" s="1"/>
  <c r="W140" i="26"/>
  <c r="W141" i="26"/>
  <c r="W142" i="26"/>
  <c r="W143" i="26"/>
  <c r="Z140" i="3" s="1"/>
  <c r="X7" i="26"/>
  <c r="X8" i="26"/>
  <c r="X9" i="26"/>
  <c r="X10" i="26"/>
  <c r="X11" i="26"/>
  <c r="X12" i="26"/>
  <c r="X13" i="26"/>
  <c r="X14" i="26"/>
  <c r="X15" i="26"/>
  <c r="X16" i="26"/>
  <c r="X17" i="26"/>
  <c r="X18" i="26"/>
  <c r="X19" i="26"/>
  <c r="X20" i="26"/>
  <c r="X21" i="26"/>
  <c r="X22" i="26"/>
  <c r="X23" i="26"/>
  <c r="X24" i="26"/>
  <c r="X25" i="26"/>
  <c r="X26" i="26"/>
  <c r="X27" i="26"/>
  <c r="X28" i="26"/>
  <c r="X29" i="26"/>
  <c r="X30" i="26"/>
  <c r="X31" i="26"/>
  <c r="X32" i="26"/>
  <c r="X33" i="26"/>
  <c r="X34" i="26"/>
  <c r="X35" i="26"/>
  <c r="X36" i="26"/>
  <c r="X37" i="26"/>
  <c r="X38" i="26"/>
  <c r="X39" i="26"/>
  <c r="X40" i="26"/>
  <c r="X41" i="26"/>
  <c r="X42" i="26"/>
  <c r="X43" i="26"/>
  <c r="X44" i="26"/>
  <c r="X45" i="26"/>
  <c r="X46" i="26"/>
  <c r="X47" i="26"/>
  <c r="X48" i="26"/>
  <c r="X49" i="26"/>
  <c r="X50" i="26"/>
  <c r="X51" i="26"/>
  <c r="X52" i="26"/>
  <c r="X53" i="26"/>
  <c r="X54" i="26"/>
  <c r="X55" i="26"/>
  <c r="X56" i="26"/>
  <c r="X57" i="26"/>
  <c r="X58" i="26"/>
  <c r="X59" i="26"/>
  <c r="X60" i="26"/>
  <c r="X61" i="26"/>
  <c r="X62" i="26"/>
  <c r="X63" i="26"/>
  <c r="X64" i="26"/>
  <c r="X65" i="26"/>
  <c r="X66" i="26"/>
  <c r="X67" i="26"/>
  <c r="X68" i="26"/>
  <c r="X69" i="26"/>
  <c r="X70" i="26"/>
  <c r="X71" i="26"/>
  <c r="X72" i="26"/>
  <c r="X73" i="26"/>
  <c r="AA70" i="3" s="1"/>
  <c r="X74" i="26"/>
  <c r="AA71" i="3" s="1"/>
  <c r="X75" i="26"/>
  <c r="X76" i="26"/>
  <c r="X77" i="26"/>
  <c r="X78" i="26"/>
  <c r="X79" i="26"/>
  <c r="X80" i="26"/>
  <c r="X81" i="26"/>
  <c r="AA78" i="3" s="1"/>
  <c r="X82" i="26"/>
  <c r="AA79" i="3" s="1"/>
  <c r="X83" i="26"/>
  <c r="X84" i="26"/>
  <c r="X85" i="26"/>
  <c r="X86" i="26"/>
  <c r="X87" i="26"/>
  <c r="X88" i="26"/>
  <c r="X89" i="26"/>
  <c r="AA86" i="3" s="1"/>
  <c r="X90" i="26"/>
  <c r="AA87" i="3" s="1"/>
  <c r="X91" i="26"/>
  <c r="X92" i="26"/>
  <c r="X93" i="26"/>
  <c r="X94" i="26"/>
  <c r="X95" i="26"/>
  <c r="X96" i="26"/>
  <c r="X97" i="26"/>
  <c r="AA94" i="3" s="1"/>
  <c r="X98" i="26"/>
  <c r="AA95" i="3" s="1"/>
  <c r="X99" i="26"/>
  <c r="X100" i="26"/>
  <c r="X101" i="26"/>
  <c r="X102" i="26"/>
  <c r="X103" i="26"/>
  <c r="X104" i="26"/>
  <c r="X105" i="26"/>
  <c r="AA102" i="3" s="1"/>
  <c r="X106" i="26"/>
  <c r="AA103" i="3" s="1"/>
  <c r="X107" i="26"/>
  <c r="X108" i="26"/>
  <c r="X109" i="26"/>
  <c r="X110" i="26"/>
  <c r="X111" i="26"/>
  <c r="X112" i="26"/>
  <c r="X113" i="26"/>
  <c r="AA110" i="3" s="1"/>
  <c r="X114" i="26"/>
  <c r="AA111" i="3" s="1"/>
  <c r="X115" i="26"/>
  <c r="X116" i="26"/>
  <c r="X117" i="26"/>
  <c r="X118" i="26"/>
  <c r="X119" i="26"/>
  <c r="X120" i="26"/>
  <c r="X121" i="26"/>
  <c r="AA118" i="3" s="1"/>
  <c r="X122" i="26"/>
  <c r="X123" i="26"/>
  <c r="X124" i="26"/>
  <c r="X125" i="26"/>
  <c r="X126" i="26"/>
  <c r="X127" i="26"/>
  <c r="X128" i="26"/>
  <c r="X129" i="26"/>
  <c r="AA126" i="3" s="1"/>
  <c r="X130" i="26"/>
  <c r="AA127" i="3" s="1"/>
  <c r="X131" i="26"/>
  <c r="X132" i="26"/>
  <c r="X133" i="26"/>
  <c r="X134" i="26"/>
  <c r="X135" i="26"/>
  <c r="X136" i="26"/>
  <c r="X137" i="26"/>
  <c r="AA134" i="3" s="1"/>
  <c r="X138" i="26"/>
  <c r="AA135" i="3" s="1"/>
  <c r="X139" i="26"/>
  <c r="X140" i="26"/>
  <c r="X141" i="26"/>
  <c r="X142" i="26"/>
  <c r="X143" i="26"/>
  <c r="AB5" i="26"/>
  <c r="AE5" i="26"/>
  <c r="AF5" i="26"/>
  <c r="AG5" i="26"/>
  <c r="AH5" i="26"/>
  <c r="AJ5" i="26"/>
  <c r="AK5" i="26"/>
  <c r="AL5" i="26"/>
  <c r="AM5" i="26"/>
  <c r="AN5" i="26"/>
  <c r="AO5" i="26"/>
  <c r="AP5" i="26"/>
  <c r="AQ5" i="26"/>
  <c r="F3" i="26"/>
  <c r="R3" i="26"/>
  <c r="T3" i="26"/>
  <c r="T28" i="4"/>
  <c r="T39" i="4"/>
  <c r="S33" i="4"/>
  <c r="S42" i="4"/>
  <c r="R37" i="4"/>
  <c r="AE4" i="26"/>
  <c r="AF4" i="26"/>
  <c r="AG4" i="26"/>
  <c r="AH4" i="26"/>
  <c r="AJ4" i="26"/>
  <c r="AK4" i="26"/>
  <c r="AL4" i="26"/>
  <c r="AM4" i="26"/>
  <c r="AN4" i="26"/>
  <c r="AB5" i="3"/>
  <c r="AC5" i="3"/>
  <c r="AD5" i="3"/>
  <c r="AE5" i="3"/>
  <c r="AF5" i="3"/>
  <c r="AG5" i="3"/>
  <c r="AH5" i="3"/>
  <c r="AI5" i="3"/>
  <c r="AJ5" i="3"/>
  <c r="AK5" i="3"/>
  <c r="AL5" i="3"/>
  <c r="AM5" i="3"/>
  <c r="AN5" i="3"/>
  <c r="AO5" i="3"/>
  <c r="AP5" i="3"/>
  <c r="AQ5" i="3"/>
  <c r="AR5" i="3"/>
  <c r="AS5" i="3"/>
  <c r="AT5" i="3"/>
  <c r="AB6" i="3"/>
  <c r="AC6" i="3"/>
  <c r="AD6" i="3"/>
  <c r="AE6" i="3"/>
  <c r="AF6" i="3"/>
  <c r="AG6" i="3"/>
  <c r="AH6" i="3"/>
  <c r="AI6" i="3"/>
  <c r="AJ6" i="3"/>
  <c r="AK6" i="3"/>
  <c r="AL6" i="3"/>
  <c r="AM6" i="3"/>
  <c r="AN6" i="3"/>
  <c r="AO6" i="3"/>
  <c r="AP6" i="3"/>
  <c r="AQ6" i="3"/>
  <c r="AR6" i="3"/>
  <c r="AS6" i="3"/>
  <c r="AT6" i="3"/>
  <c r="AB7" i="3"/>
  <c r="AC7" i="3"/>
  <c r="AD7" i="3"/>
  <c r="AE7" i="3"/>
  <c r="AG7" i="3"/>
  <c r="AH7" i="3"/>
  <c r="AI7" i="3"/>
  <c r="AJ7" i="3"/>
  <c r="AK7" i="3"/>
  <c r="AL7" i="3"/>
  <c r="AM7" i="3"/>
  <c r="AN7" i="3"/>
  <c r="AO7" i="3"/>
  <c r="AP7" i="3"/>
  <c r="AQ7" i="3"/>
  <c r="AR7" i="3"/>
  <c r="AS7" i="3"/>
  <c r="AT7" i="3"/>
  <c r="AB8" i="3"/>
  <c r="AC8" i="3"/>
  <c r="AD8" i="3"/>
  <c r="AE8" i="3"/>
  <c r="AF8" i="3"/>
  <c r="AG8" i="3"/>
  <c r="AH8" i="3"/>
  <c r="AI8" i="3"/>
  <c r="AJ8" i="3"/>
  <c r="AK8" i="3"/>
  <c r="AL8" i="3"/>
  <c r="AM8" i="3"/>
  <c r="AN8" i="3"/>
  <c r="AO8" i="3"/>
  <c r="AP8" i="3"/>
  <c r="AQ8" i="3"/>
  <c r="AR8" i="3"/>
  <c r="AS8" i="3"/>
  <c r="AT8" i="3"/>
  <c r="AB9" i="3"/>
  <c r="AC9" i="3"/>
  <c r="AD9" i="3"/>
  <c r="AE9" i="3"/>
  <c r="AF9" i="3"/>
  <c r="AG9" i="3"/>
  <c r="AH9" i="3"/>
  <c r="AI9" i="3"/>
  <c r="AJ9" i="3"/>
  <c r="AK9" i="3"/>
  <c r="AL9" i="3"/>
  <c r="AM9" i="3"/>
  <c r="AN9" i="3"/>
  <c r="AO9" i="3"/>
  <c r="AP9" i="3"/>
  <c r="AQ9" i="3"/>
  <c r="AR9" i="3"/>
  <c r="AS9" i="3"/>
  <c r="AT9" i="3"/>
  <c r="AC10" i="3"/>
  <c r="AD10" i="3"/>
  <c r="AE10" i="3"/>
  <c r="AF10" i="3"/>
  <c r="AG10" i="3"/>
  <c r="AH10" i="3"/>
  <c r="AI10" i="3"/>
  <c r="AJ10" i="3"/>
  <c r="AK10" i="3"/>
  <c r="AL10" i="3"/>
  <c r="AM10" i="3"/>
  <c r="AN10" i="3"/>
  <c r="AO10" i="3"/>
  <c r="AP10" i="3"/>
  <c r="AQ10" i="3"/>
  <c r="AR10" i="3"/>
  <c r="AS10" i="3"/>
  <c r="AT10" i="3"/>
  <c r="AB11" i="3"/>
  <c r="AC11" i="3"/>
  <c r="AD11" i="3"/>
  <c r="AE11" i="3"/>
  <c r="AF11" i="3"/>
  <c r="AG11" i="3"/>
  <c r="AH11" i="3"/>
  <c r="AI11" i="3"/>
  <c r="AJ11" i="3"/>
  <c r="AK11" i="3"/>
  <c r="AL11" i="3"/>
  <c r="AM11" i="3"/>
  <c r="AN11" i="3"/>
  <c r="AO11" i="3"/>
  <c r="AP11" i="3"/>
  <c r="AQ11" i="3"/>
  <c r="AR11" i="3"/>
  <c r="AS11" i="3"/>
  <c r="AT11" i="3"/>
  <c r="AB12" i="3"/>
  <c r="AD12" i="3"/>
  <c r="AE12" i="3"/>
  <c r="AF12" i="3"/>
  <c r="AG12" i="3"/>
  <c r="AH12" i="3"/>
  <c r="AI12" i="3"/>
  <c r="AJ12" i="3"/>
  <c r="AK12" i="3"/>
  <c r="AL12" i="3"/>
  <c r="AM12" i="3"/>
  <c r="AN12" i="3"/>
  <c r="AO12" i="3"/>
  <c r="AP12" i="3"/>
  <c r="AQ12" i="3"/>
  <c r="AR12" i="3"/>
  <c r="AS12" i="3"/>
  <c r="AT12" i="3"/>
  <c r="AB13" i="3"/>
  <c r="AC13" i="3"/>
  <c r="AD13" i="3"/>
  <c r="AE13" i="3"/>
  <c r="AF13" i="3"/>
  <c r="AG13" i="3"/>
  <c r="AH13" i="3"/>
  <c r="AI13" i="3"/>
  <c r="AJ13" i="3"/>
  <c r="AK13" i="3"/>
  <c r="AL13" i="3"/>
  <c r="AM13" i="3"/>
  <c r="AN13" i="3"/>
  <c r="AO13" i="3"/>
  <c r="AP13" i="3"/>
  <c r="AQ13" i="3"/>
  <c r="AR13" i="3"/>
  <c r="AS13" i="3"/>
  <c r="AT13" i="3"/>
  <c r="AB14" i="3"/>
  <c r="AC14" i="3"/>
  <c r="AD14" i="3"/>
  <c r="AE14" i="3"/>
  <c r="AF14" i="3"/>
  <c r="AG14" i="3"/>
  <c r="AH14" i="3"/>
  <c r="AI14" i="3"/>
  <c r="AJ14" i="3"/>
  <c r="AK14" i="3"/>
  <c r="AL14" i="3"/>
  <c r="AM14" i="3"/>
  <c r="AN14" i="3"/>
  <c r="AO14" i="3"/>
  <c r="AP14" i="3"/>
  <c r="AQ14" i="3"/>
  <c r="AR14" i="3"/>
  <c r="AS14" i="3"/>
  <c r="AT14" i="3"/>
  <c r="AB15" i="3"/>
  <c r="AC15" i="3"/>
  <c r="AD15" i="3"/>
  <c r="AE15" i="3"/>
  <c r="AG15" i="3"/>
  <c r="AH15" i="3"/>
  <c r="AI15" i="3"/>
  <c r="AJ15" i="3"/>
  <c r="AK15" i="3"/>
  <c r="AL15" i="3"/>
  <c r="AM15" i="3"/>
  <c r="AN15" i="3"/>
  <c r="AO15" i="3"/>
  <c r="AP15" i="3"/>
  <c r="AQ15" i="3"/>
  <c r="AR15" i="3"/>
  <c r="AS15" i="3"/>
  <c r="AT15" i="3"/>
  <c r="AB16" i="3"/>
  <c r="AC16" i="3"/>
  <c r="AD16" i="3"/>
  <c r="AE16" i="3"/>
  <c r="AF16" i="3"/>
  <c r="AG16" i="3"/>
  <c r="AH16" i="3"/>
  <c r="AI16" i="3"/>
  <c r="AJ16" i="3"/>
  <c r="AK16" i="3"/>
  <c r="AL16" i="3"/>
  <c r="AM16" i="3"/>
  <c r="AN16" i="3"/>
  <c r="AO16" i="3"/>
  <c r="AP16" i="3"/>
  <c r="AQ16" i="3"/>
  <c r="AR16" i="3"/>
  <c r="AS16" i="3"/>
  <c r="AT16" i="3"/>
  <c r="AB17" i="3"/>
  <c r="AC17" i="3"/>
  <c r="AD17" i="3"/>
  <c r="AE17" i="3"/>
  <c r="AF17" i="3"/>
  <c r="AG17" i="3"/>
  <c r="AH17" i="3"/>
  <c r="AI17" i="3"/>
  <c r="AJ17" i="3"/>
  <c r="AK17" i="3"/>
  <c r="AL17" i="3"/>
  <c r="AM17" i="3"/>
  <c r="AN17" i="3"/>
  <c r="AO17" i="3"/>
  <c r="AP17" i="3"/>
  <c r="AQ17" i="3"/>
  <c r="AR17" i="3"/>
  <c r="AS17" i="3"/>
  <c r="AT17" i="3"/>
  <c r="AC18" i="3"/>
  <c r="AD18" i="3"/>
  <c r="AE18" i="3"/>
  <c r="AF18" i="3"/>
  <c r="AG18" i="3"/>
  <c r="AH18" i="3"/>
  <c r="AI18" i="3"/>
  <c r="AJ18" i="3"/>
  <c r="AK18" i="3"/>
  <c r="AL18" i="3"/>
  <c r="AM18" i="3"/>
  <c r="AN18" i="3"/>
  <c r="AO18" i="3"/>
  <c r="AP18" i="3"/>
  <c r="AQ18" i="3"/>
  <c r="AR18" i="3"/>
  <c r="AS18" i="3"/>
  <c r="AT18" i="3"/>
  <c r="AB19" i="3"/>
  <c r="AC19" i="3"/>
  <c r="AD19" i="3"/>
  <c r="AE19" i="3"/>
  <c r="AF19" i="3"/>
  <c r="AG19" i="3"/>
  <c r="AH19" i="3"/>
  <c r="AI19" i="3"/>
  <c r="AJ19" i="3"/>
  <c r="AK19" i="3"/>
  <c r="AL19" i="3"/>
  <c r="AM19" i="3"/>
  <c r="AN19" i="3"/>
  <c r="AO19" i="3"/>
  <c r="AP19" i="3"/>
  <c r="AQ19" i="3"/>
  <c r="AR19" i="3"/>
  <c r="AS19" i="3"/>
  <c r="AT19" i="3"/>
  <c r="AB20" i="3"/>
  <c r="AD20" i="3"/>
  <c r="AE20" i="3"/>
  <c r="AF20" i="3"/>
  <c r="AG20" i="3"/>
  <c r="AH20" i="3"/>
  <c r="AI20" i="3"/>
  <c r="AJ20" i="3"/>
  <c r="AK20" i="3"/>
  <c r="AL20" i="3"/>
  <c r="AM20" i="3"/>
  <c r="AN20" i="3"/>
  <c r="AO20" i="3"/>
  <c r="AP20" i="3"/>
  <c r="AQ20" i="3"/>
  <c r="AR20" i="3"/>
  <c r="AS20" i="3"/>
  <c r="AT20" i="3"/>
  <c r="AB21" i="3"/>
  <c r="AC21" i="3"/>
  <c r="AD21" i="3"/>
  <c r="AE21" i="3"/>
  <c r="AF21" i="3"/>
  <c r="AG21" i="3"/>
  <c r="AH21" i="3"/>
  <c r="AI21" i="3"/>
  <c r="AJ21" i="3"/>
  <c r="AK21" i="3"/>
  <c r="AL21" i="3"/>
  <c r="AM21" i="3"/>
  <c r="AN21" i="3"/>
  <c r="AO21" i="3"/>
  <c r="AP21" i="3"/>
  <c r="AQ21" i="3"/>
  <c r="AR21" i="3"/>
  <c r="AS21" i="3"/>
  <c r="AT21" i="3"/>
  <c r="AB22" i="3"/>
  <c r="AC22" i="3"/>
  <c r="AD22" i="3"/>
  <c r="AE22" i="3"/>
  <c r="AF22" i="3"/>
  <c r="AG22" i="3"/>
  <c r="AH22" i="3"/>
  <c r="AI22" i="3"/>
  <c r="AJ22" i="3"/>
  <c r="AK22" i="3"/>
  <c r="AL22" i="3"/>
  <c r="AM22" i="3"/>
  <c r="AN22" i="3"/>
  <c r="AO22" i="3"/>
  <c r="AP22" i="3"/>
  <c r="AQ22" i="3"/>
  <c r="AR22" i="3"/>
  <c r="AS22" i="3"/>
  <c r="AT22" i="3"/>
  <c r="AB23" i="3"/>
  <c r="AC23" i="3"/>
  <c r="AD23" i="3"/>
  <c r="AE23" i="3"/>
  <c r="AG23" i="3"/>
  <c r="AH23" i="3"/>
  <c r="AI23" i="3"/>
  <c r="AJ23" i="3"/>
  <c r="AK23" i="3"/>
  <c r="AL23" i="3"/>
  <c r="AM23" i="3"/>
  <c r="AN23" i="3"/>
  <c r="AO23" i="3"/>
  <c r="AP23" i="3"/>
  <c r="AQ23" i="3"/>
  <c r="AR23" i="3"/>
  <c r="AS23" i="3"/>
  <c r="AT23" i="3"/>
  <c r="AB24" i="3"/>
  <c r="AC24" i="3"/>
  <c r="AD24" i="3"/>
  <c r="AE24" i="3"/>
  <c r="AF24" i="3"/>
  <c r="AG24" i="3"/>
  <c r="AH24" i="3"/>
  <c r="AI24" i="3"/>
  <c r="AJ24" i="3"/>
  <c r="AK24" i="3"/>
  <c r="AL24" i="3"/>
  <c r="AM24" i="3"/>
  <c r="AN24" i="3"/>
  <c r="AO24" i="3"/>
  <c r="AP24" i="3"/>
  <c r="AQ24" i="3"/>
  <c r="AR24" i="3"/>
  <c r="AS24" i="3"/>
  <c r="AT24" i="3"/>
  <c r="AB25" i="3"/>
  <c r="AC25" i="3"/>
  <c r="AD25" i="3"/>
  <c r="AE25" i="3"/>
  <c r="AF25" i="3"/>
  <c r="AG25" i="3"/>
  <c r="AH25" i="3"/>
  <c r="AI25" i="3"/>
  <c r="AJ25" i="3"/>
  <c r="AK25" i="3"/>
  <c r="AL25" i="3"/>
  <c r="AM25" i="3"/>
  <c r="AN25" i="3"/>
  <c r="AO25" i="3"/>
  <c r="AP25" i="3"/>
  <c r="AQ25" i="3"/>
  <c r="AR25" i="3"/>
  <c r="AS25" i="3"/>
  <c r="AT25" i="3"/>
  <c r="AC26" i="3"/>
  <c r="AD26" i="3"/>
  <c r="AE26" i="3"/>
  <c r="AF26" i="3"/>
  <c r="AG26" i="3"/>
  <c r="AH26" i="3"/>
  <c r="AI26" i="3"/>
  <c r="AJ26" i="3"/>
  <c r="AK26" i="3"/>
  <c r="AL26" i="3"/>
  <c r="AM26" i="3"/>
  <c r="AN26" i="3"/>
  <c r="AO26" i="3"/>
  <c r="AP26" i="3"/>
  <c r="AQ26" i="3"/>
  <c r="AR26" i="3"/>
  <c r="AS26" i="3"/>
  <c r="AT26" i="3"/>
  <c r="AB27" i="3"/>
  <c r="AC27" i="3"/>
  <c r="AD27" i="3"/>
  <c r="AE27" i="3"/>
  <c r="AF27" i="3"/>
  <c r="AG27" i="3"/>
  <c r="AH27" i="3"/>
  <c r="AI27" i="3"/>
  <c r="AJ27" i="3"/>
  <c r="AK27" i="3"/>
  <c r="AL27" i="3"/>
  <c r="AM27" i="3"/>
  <c r="AN27" i="3"/>
  <c r="AO27" i="3"/>
  <c r="AP27" i="3"/>
  <c r="AQ27" i="3"/>
  <c r="AR27" i="3"/>
  <c r="AS27" i="3"/>
  <c r="AT27" i="3"/>
  <c r="AB28" i="3"/>
  <c r="AD28" i="3"/>
  <c r="AE28" i="3"/>
  <c r="AF28" i="3"/>
  <c r="AG28" i="3"/>
  <c r="AH28" i="3"/>
  <c r="AI28" i="3"/>
  <c r="AJ28" i="3"/>
  <c r="AK28" i="3"/>
  <c r="AL28" i="3"/>
  <c r="AM28" i="3"/>
  <c r="AN28" i="3"/>
  <c r="AO28" i="3"/>
  <c r="AP28" i="3"/>
  <c r="AQ28" i="3"/>
  <c r="AR28" i="3"/>
  <c r="AS28" i="3"/>
  <c r="AT28" i="3"/>
  <c r="AB29" i="3"/>
  <c r="AC29" i="3"/>
  <c r="AD29" i="3"/>
  <c r="AE29" i="3"/>
  <c r="AF29" i="3"/>
  <c r="AG29" i="3"/>
  <c r="AH29" i="3"/>
  <c r="AI29" i="3"/>
  <c r="AJ29" i="3"/>
  <c r="AK29" i="3"/>
  <c r="AL29" i="3"/>
  <c r="AM29" i="3"/>
  <c r="AN29" i="3"/>
  <c r="AO29" i="3"/>
  <c r="AP29" i="3"/>
  <c r="AQ29" i="3"/>
  <c r="AR29" i="3"/>
  <c r="AS29" i="3"/>
  <c r="AT29" i="3"/>
  <c r="AB30" i="3"/>
  <c r="AC30" i="3"/>
  <c r="AD30" i="3"/>
  <c r="AE30" i="3"/>
  <c r="AF30" i="3"/>
  <c r="AG30" i="3"/>
  <c r="AH30" i="3"/>
  <c r="AI30" i="3"/>
  <c r="AJ30" i="3"/>
  <c r="AK30" i="3"/>
  <c r="AL30" i="3"/>
  <c r="AM30" i="3"/>
  <c r="AN30" i="3"/>
  <c r="AO30" i="3"/>
  <c r="AP30" i="3"/>
  <c r="AQ30" i="3"/>
  <c r="AR30" i="3"/>
  <c r="AS30" i="3"/>
  <c r="AT30" i="3"/>
  <c r="AB31" i="3"/>
  <c r="AC31" i="3"/>
  <c r="AD31" i="3"/>
  <c r="AE31" i="3"/>
  <c r="AG31" i="3"/>
  <c r="AH31" i="3"/>
  <c r="AI31" i="3"/>
  <c r="AJ31" i="3"/>
  <c r="AK31" i="3"/>
  <c r="AL31" i="3"/>
  <c r="AM31" i="3"/>
  <c r="AN31" i="3"/>
  <c r="AO31" i="3"/>
  <c r="AP31" i="3"/>
  <c r="AQ31" i="3"/>
  <c r="AR31" i="3"/>
  <c r="AS31" i="3"/>
  <c r="AT31" i="3"/>
  <c r="AB32" i="3"/>
  <c r="AC32" i="3"/>
  <c r="AD32" i="3"/>
  <c r="AE32" i="3"/>
  <c r="AF32" i="3"/>
  <c r="AG32" i="3"/>
  <c r="AH32" i="3"/>
  <c r="AI32" i="3"/>
  <c r="AJ32" i="3"/>
  <c r="AK32" i="3"/>
  <c r="AL32" i="3"/>
  <c r="AM32" i="3"/>
  <c r="AN32" i="3"/>
  <c r="AO32" i="3"/>
  <c r="AP32" i="3"/>
  <c r="AQ32" i="3"/>
  <c r="AR32" i="3"/>
  <c r="AS32" i="3"/>
  <c r="AT32" i="3"/>
  <c r="AB33" i="3"/>
  <c r="AC33" i="3"/>
  <c r="AD33" i="3"/>
  <c r="AE33" i="3"/>
  <c r="AF33" i="3"/>
  <c r="AG33" i="3"/>
  <c r="AH33" i="3"/>
  <c r="AI33" i="3"/>
  <c r="AJ33" i="3"/>
  <c r="AK33" i="3"/>
  <c r="AL33" i="3"/>
  <c r="AM33" i="3"/>
  <c r="AN33" i="3"/>
  <c r="AO33" i="3"/>
  <c r="AP33" i="3"/>
  <c r="AQ33" i="3"/>
  <c r="AR33" i="3"/>
  <c r="AS33" i="3"/>
  <c r="AT33" i="3"/>
  <c r="AC34" i="3"/>
  <c r="AD34" i="3"/>
  <c r="AE34" i="3"/>
  <c r="AF34" i="3"/>
  <c r="AG34" i="3"/>
  <c r="AH34" i="3"/>
  <c r="AI34" i="3"/>
  <c r="AJ34" i="3"/>
  <c r="AK34" i="3"/>
  <c r="AL34" i="3"/>
  <c r="AM34" i="3"/>
  <c r="AN34" i="3"/>
  <c r="AO34" i="3"/>
  <c r="AP34" i="3"/>
  <c r="AQ34" i="3"/>
  <c r="AR34" i="3"/>
  <c r="AS34" i="3"/>
  <c r="AT34" i="3"/>
  <c r="AB35" i="3"/>
  <c r="AC35" i="3"/>
  <c r="AD35" i="3"/>
  <c r="AE35" i="3"/>
  <c r="AF35" i="3"/>
  <c r="AG35" i="3"/>
  <c r="AH35" i="3"/>
  <c r="AI35" i="3"/>
  <c r="AJ35" i="3"/>
  <c r="AK35" i="3"/>
  <c r="AL35" i="3"/>
  <c r="AM35" i="3"/>
  <c r="AN35" i="3"/>
  <c r="AO35" i="3"/>
  <c r="AP35" i="3"/>
  <c r="AQ35" i="3"/>
  <c r="AR35" i="3"/>
  <c r="AS35" i="3"/>
  <c r="AT35" i="3"/>
  <c r="AB36" i="3"/>
  <c r="AD36" i="3"/>
  <c r="AE36" i="3"/>
  <c r="AF36" i="3"/>
  <c r="AG36" i="3"/>
  <c r="AH36" i="3"/>
  <c r="AI36" i="3"/>
  <c r="AJ36" i="3"/>
  <c r="AK36" i="3"/>
  <c r="AL36" i="3"/>
  <c r="AM36" i="3"/>
  <c r="AN36" i="3"/>
  <c r="AO36" i="3"/>
  <c r="AP36" i="3"/>
  <c r="AQ36" i="3"/>
  <c r="AR36" i="3"/>
  <c r="AS36" i="3"/>
  <c r="AT36" i="3"/>
  <c r="AB37" i="3"/>
  <c r="AC37" i="3"/>
  <c r="AD37" i="3"/>
  <c r="AE37" i="3"/>
  <c r="AF37" i="3"/>
  <c r="AG37" i="3"/>
  <c r="AH37" i="3"/>
  <c r="AI37" i="3"/>
  <c r="AJ37" i="3"/>
  <c r="AK37" i="3"/>
  <c r="AL37" i="3"/>
  <c r="AM37" i="3"/>
  <c r="AN37" i="3"/>
  <c r="AO37" i="3"/>
  <c r="AP37" i="3"/>
  <c r="AQ37" i="3"/>
  <c r="AR37" i="3"/>
  <c r="AS37" i="3"/>
  <c r="AT37" i="3"/>
  <c r="AB38" i="3"/>
  <c r="AC38" i="3"/>
  <c r="AD38" i="3"/>
  <c r="AE38" i="3"/>
  <c r="AF38" i="3"/>
  <c r="AG38" i="3"/>
  <c r="AH38" i="3"/>
  <c r="AI38" i="3"/>
  <c r="AJ38" i="3"/>
  <c r="AK38" i="3"/>
  <c r="AL38" i="3"/>
  <c r="AM38" i="3"/>
  <c r="AN38" i="3"/>
  <c r="AO38" i="3"/>
  <c r="AP38" i="3"/>
  <c r="AQ38" i="3"/>
  <c r="AR38" i="3"/>
  <c r="AS38" i="3"/>
  <c r="AT38" i="3"/>
  <c r="AB39" i="3"/>
  <c r="AC39" i="3"/>
  <c r="AD39" i="3"/>
  <c r="AE39" i="3"/>
  <c r="AG39" i="3"/>
  <c r="AH39" i="3"/>
  <c r="AI39" i="3"/>
  <c r="AJ39" i="3"/>
  <c r="AK39" i="3"/>
  <c r="AL39" i="3"/>
  <c r="AM39" i="3"/>
  <c r="AN39" i="3"/>
  <c r="AO39" i="3"/>
  <c r="AP39" i="3"/>
  <c r="AQ39" i="3"/>
  <c r="AR39" i="3"/>
  <c r="AS39" i="3"/>
  <c r="AT39" i="3"/>
  <c r="AB40" i="3"/>
  <c r="AC40" i="3"/>
  <c r="AD40" i="3"/>
  <c r="AE40" i="3"/>
  <c r="AF40" i="3"/>
  <c r="AG40" i="3"/>
  <c r="AH40" i="3"/>
  <c r="AI40" i="3"/>
  <c r="AJ40" i="3"/>
  <c r="AK40" i="3"/>
  <c r="AL40" i="3"/>
  <c r="AM40" i="3"/>
  <c r="AN40" i="3"/>
  <c r="AO40" i="3"/>
  <c r="AP40" i="3"/>
  <c r="AQ40" i="3"/>
  <c r="AR40" i="3"/>
  <c r="AS40" i="3"/>
  <c r="AT40" i="3"/>
  <c r="AB41" i="3"/>
  <c r="AC41" i="3"/>
  <c r="AD41" i="3"/>
  <c r="AE41" i="3"/>
  <c r="AF41" i="3"/>
  <c r="AG41" i="3"/>
  <c r="AH41" i="3"/>
  <c r="AI41" i="3"/>
  <c r="AJ41" i="3"/>
  <c r="AK41" i="3"/>
  <c r="AL41" i="3"/>
  <c r="AM41" i="3"/>
  <c r="AN41" i="3"/>
  <c r="AO41" i="3"/>
  <c r="AP41" i="3"/>
  <c r="AQ41" i="3"/>
  <c r="AR41" i="3"/>
  <c r="AS41" i="3"/>
  <c r="AT41" i="3"/>
  <c r="AC42" i="3"/>
  <c r="AD42" i="3"/>
  <c r="AE42" i="3"/>
  <c r="AF42" i="3"/>
  <c r="AG42" i="3"/>
  <c r="AH42" i="3"/>
  <c r="AI42" i="3"/>
  <c r="AJ42" i="3"/>
  <c r="AK42" i="3"/>
  <c r="AL42" i="3"/>
  <c r="AM42" i="3"/>
  <c r="AN42" i="3"/>
  <c r="AO42" i="3"/>
  <c r="AP42" i="3"/>
  <c r="AQ42" i="3"/>
  <c r="AR42" i="3"/>
  <c r="AS42" i="3"/>
  <c r="AT42" i="3"/>
  <c r="AB43" i="3"/>
  <c r="AC43" i="3"/>
  <c r="AD43" i="3"/>
  <c r="AE43" i="3"/>
  <c r="AF43" i="3"/>
  <c r="AG43" i="3"/>
  <c r="AH43" i="3"/>
  <c r="AI43" i="3"/>
  <c r="AJ43" i="3"/>
  <c r="AK43" i="3"/>
  <c r="AL43" i="3"/>
  <c r="AM43" i="3"/>
  <c r="AN43" i="3"/>
  <c r="AO43" i="3"/>
  <c r="AP43" i="3"/>
  <c r="AQ43" i="3"/>
  <c r="AR43" i="3"/>
  <c r="AS43" i="3"/>
  <c r="AT43" i="3"/>
  <c r="AB44" i="3"/>
  <c r="AD44" i="3"/>
  <c r="AE44" i="3"/>
  <c r="AF44" i="3"/>
  <c r="AG44" i="3"/>
  <c r="AH44" i="3"/>
  <c r="AI44" i="3"/>
  <c r="AJ44" i="3"/>
  <c r="AK44" i="3"/>
  <c r="AL44" i="3"/>
  <c r="AM44" i="3"/>
  <c r="AN44" i="3"/>
  <c r="AO44" i="3"/>
  <c r="AP44" i="3"/>
  <c r="AQ44" i="3"/>
  <c r="AR44" i="3"/>
  <c r="AS44" i="3"/>
  <c r="AT44" i="3"/>
  <c r="AB45" i="3"/>
  <c r="AC45" i="3"/>
  <c r="AD45" i="3"/>
  <c r="AE45" i="3"/>
  <c r="AF45" i="3"/>
  <c r="AG45" i="3"/>
  <c r="AH45" i="3"/>
  <c r="AI45" i="3"/>
  <c r="AJ45" i="3"/>
  <c r="AK45" i="3"/>
  <c r="AL45" i="3"/>
  <c r="AM45" i="3"/>
  <c r="AN45" i="3"/>
  <c r="AO45" i="3"/>
  <c r="AP45" i="3"/>
  <c r="AQ45" i="3"/>
  <c r="AR45" i="3"/>
  <c r="AS45" i="3"/>
  <c r="AT45" i="3"/>
  <c r="AB46" i="3"/>
  <c r="AC46" i="3"/>
  <c r="AD46" i="3"/>
  <c r="AE46" i="3"/>
  <c r="AF46" i="3"/>
  <c r="AG46" i="3"/>
  <c r="AH46" i="3"/>
  <c r="AI46" i="3"/>
  <c r="AJ46" i="3"/>
  <c r="AK46" i="3"/>
  <c r="AL46" i="3"/>
  <c r="AM46" i="3"/>
  <c r="AN46" i="3"/>
  <c r="AO46" i="3"/>
  <c r="AP46" i="3"/>
  <c r="AQ46" i="3"/>
  <c r="AR46" i="3"/>
  <c r="AS46" i="3"/>
  <c r="AT46" i="3"/>
  <c r="AB47" i="3"/>
  <c r="AC47" i="3"/>
  <c r="AD47" i="3"/>
  <c r="AE47" i="3"/>
  <c r="AG47" i="3"/>
  <c r="AH47" i="3"/>
  <c r="AI47" i="3"/>
  <c r="AJ47" i="3"/>
  <c r="AK47" i="3"/>
  <c r="AL47" i="3"/>
  <c r="AM47" i="3"/>
  <c r="AN47" i="3"/>
  <c r="AO47" i="3"/>
  <c r="AP47" i="3"/>
  <c r="AQ47" i="3"/>
  <c r="AR47" i="3"/>
  <c r="AS47" i="3"/>
  <c r="AT47" i="3"/>
  <c r="AB48" i="3"/>
  <c r="AC48" i="3"/>
  <c r="AD48" i="3"/>
  <c r="AE48" i="3"/>
  <c r="AF48" i="3"/>
  <c r="AG48" i="3"/>
  <c r="AH48" i="3"/>
  <c r="AI48" i="3"/>
  <c r="AJ48" i="3"/>
  <c r="AK48" i="3"/>
  <c r="AL48" i="3"/>
  <c r="AM48" i="3"/>
  <c r="AN48" i="3"/>
  <c r="AO48" i="3"/>
  <c r="AP48" i="3"/>
  <c r="AQ48" i="3"/>
  <c r="AR48" i="3"/>
  <c r="AS48" i="3"/>
  <c r="AT48" i="3"/>
  <c r="AB49" i="3"/>
  <c r="AC49" i="3"/>
  <c r="AD49" i="3"/>
  <c r="AE49" i="3"/>
  <c r="AF49" i="3"/>
  <c r="AG49" i="3"/>
  <c r="AH49" i="3"/>
  <c r="AI49" i="3"/>
  <c r="AJ49" i="3"/>
  <c r="AK49" i="3"/>
  <c r="AL49" i="3"/>
  <c r="AM49" i="3"/>
  <c r="AN49" i="3"/>
  <c r="AO49" i="3"/>
  <c r="AP49" i="3"/>
  <c r="AQ49" i="3"/>
  <c r="AR49" i="3"/>
  <c r="AS49" i="3"/>
  <c r="AT49" i="3"/>
  <c r="AC50" i="3"/>
  <c r="AD50" i="3"/>
  <c r="AE50" i="3"/>
  <c r="AF50" i="3"/>
  <c r="AG50" i="3"/>
  <c r="AH50" i="3"/>
  <c r="AI50" i="3"/>
  <c r="AJ50" i="3"/>
  <c r="AK50" i="3"/>
  <c r="AL50" i="3"/>
  <c r="AM50" i="3"/>
  <c r="AN50" i="3"/>
  <c r="AO50" i="3"/>
  <c r="AP50" i="3"/>
  <c r="AQ50" i="3"/>
  <c r="AR50" i="3"/>
  <c r="AS50" i="3"/>
  <c r="AT50" i="3"/>
  <c r="AB51" i="3"/>
  <c r="AC51" i="3"/>
  <c r="AD51" i="3"/>
  <c r="AE51" i="3"/>
  <c r="AF51" i="3"/>
  <c r="AG51" i="3"/>
  <c r="AH51" i="3"/>
  <c r="AI51" i="3"/>
  <c r="AJ51" i="3"/>
  <c r="AK51" i="3"/>
  <c r="AL51" i="3"/>
  <c r="AM51" i="3"/>
  <c r="AN51" i="3"/>
  <c r="AO51" i="3"/>
  <c r="AP51" i="3"/>
  <c r="AQ51" i="3"/>
  <c r="AR51" i="3"/>
  <c r="AS51" i="3"/>
  <c r="AT51" i="3"/>
  <c r="AB52" i="3"/>
  <c r="AD52" i="3"/>
  <c r="AE52" i="3"/>
  <c r="AF52" i="3"/>
  <c r="AG52" i="3"/>
  <c r="AH52" i="3"/>
  <c r="AI52" i="3"/>
  <c r="AJ52" i="3"/>
  <c r="AK52" i="3"/>
  <c r="AL52" i="3"/>
  <c r="AM52" i="3"/>
  <c r="AN52" i="3"/>
  <c r="AO52" i="3"/>
  <c r="AP52" i="3"/>
  <c r="AQ52" i="3"/>
  <c r="AR52" i="3"/>
  <c r="AS52" i="3"/>
  <c r="AT52" i="3"/>
  <c r="AB53" i="3"/>
  <c r="AC53" i="3"/>
  <c r="AD53" i="3"/>
  <c r="AE53" i="3"/>
  <c r="AF53" i="3"/>
  <c r="AG53" i="3"/>
  <c r="AH53" i="3"/>
  <c r="AI53" i="3"/>
  <c r="AJ53" i="3"/>
  <c r="AK53" i="3"/>
  <c r="AL53" i="3"/>
  <c r="AM53" i="3"/>
  <c r="AN53" i="3"/>
  <c r="AO53" i="3"/>
  <c r="AP53" i="3"/>
  <c r="AQ53" i="3"/>
  <c r="AR53" i="3"/>
  <c r="AS53" i="3"/>
  <c r="AT53" i="3"/>
  <c r="AB54" i="3"/>
  <c r="AC54" i="3"/>
  <c r="AD54" i="3"/>
  <c r="AE54" i="3"/>
  <c r="AF54" i="3"/>
  <c r="AG54" i="3"/>
  <c r="AH54" i="3"/>
  <c r="AI54" i="3"/>
  <c r="AJ54" i="3"/>
  <c r="AK54" i="3"/>
  <c r="AL54" i="3"/>
  <c r="AM54" i="3"/>
  <c r="AN54" i="3"/>
  <c r="AO54" i="3"/>
  <c r="AP54" i="3"/>
  <c r="AQ54" i="3"/>
  <c r="AR54" i="3"/>
  <c r="AS54" i="3"/>
  <c r="AT54" i="3"/>
  <c r="AB55" i="3"/>
  <c r="AC55" i="3"/>
  <c r="AD55" i="3"/>
  <c r="AE55" i="3"/>
  <c r="AG55" i="3"/>
  <c r="AH55" i="3"/>
  <c r="AI55" i="3"/>
  <c r="AJ55" i="3"/>
  <c r="AK55" i="3"/>
  <c r="AL55" i="3"/>
  <c r="AM55" i="3"/>
  <c r="AN55" i="3"/>
  <c r="AO55" i="3"/>
  <c r="AP55" i="3"/>
  <c r="AQ55" i="3"/>
  <c r="AR55" i="3"/>
  <c r="AS55" i="3"/>
  <c r="AT55" i="3"/>
  <c r="AB56" i="3"/>
  <c r="AC56" i="3"/>
  <c r="AD56" i="3"/>
  <c r="AE56" i="3"/>
  <c r="AF56" i="3"/>
  <c r="AG56" i="3"/>
  <c r="AH56" i="3"/>
  <c r="AI56" i="3"/>
  <c r="AJ56" i="3"/>
  <c r="AK56" i="3"/>
  <c r="AL56" i="3"/>
  <c r="AM56" i="3"/>
  <c r="AN56" i="3"/>
  <c r="AO56" i="3"/>
  <c r="AP56" i="3"/>
  <c r="AQ56" i="3"/>
  <c r="AR56" i="3"/>
  <c r="AS56" i="3"/>
  <c r="AT56" i="3"/>
  <c r="AB57" i="3"/>
  <c r="AC57" i="3"/>
  <c r="AD57" i="3"/>
  <c r="AE57" i="3"/>
  <c r="AF57" i="3"/>
  <c r="AG57" i="3"/>
  <c r="AH57" i="3"/>
  <c r="AI57" i="3"/>
  <c r="AJ57" i="3"/>
  <c r="AK57" i="3"/>
  <c r="AL57" i="3"/>
  <c r="AM57" i="3"/>
  <c r="AN57" i="3"/>
  <c r="AO57" i="3"/>
  <c r="AP57" i="3"/>
  <c r="AQ57" i="3"/>
  <c r="AR57" i="3"/>
  <c r="AS57" i="3"/>
  <c r="AT57" i="3"/>
  <c r="AC58" i="3"/>
  <c r="AD58" i="3"/>
  <c r="AE58" i="3"/>
  <c r="AF58" i="3"/>
  <c r="AG58" i="3"/>
  <c r="AH58" i="3"/>
  <c r="AI58" i="3"/>
  <c r="AJ58" i="3"/>
  <c r="AK58" i="3"/>
  <c r="AL58" i="3"/>
  <c r="AM58" i="3"/>
  <c r="AN58" i="3"/>
  <c r="AO58" i="3"/>
  <c r="AP58" i="3"/>
  <c r="AQ58" i="3"/>
  <c r="AR58" i="3"/>
  <c r="AS58" i="3"/>
  <c r="AT58" i="3"/>
  <c r="AB59" i="3"/>
  <c r="AC59" i="3"/>
  <c r="AD59" i="3"/>
  <c r="AE59" i="3"/>
  <c r="AF59" i="3"/>
  <c r="AG59" i="3"/>
  <c r="AH59" i="3"/>
  <c r="AI59" i="3"/>
  <c r="AJ59" i="3"/>
  <c r="AK59" i="3"/>
  <c r="AL59" i="3"/>
  <c r="AM59" i="3"/>
  <c r="AN59" i="3"/>
  <c r="AO59" i="3"/>
  <c r="AP59" i="3"/>
  <c r="AQ59" i="3"/>
  <c r="AR59" i="3"/>
  <c r="AS59" i="3"/>
  <c r="AT59" i="3"/>
  <c r="AB60" i="3"/>
  <c r="AD60" i="3"/>
  <c r="AE60" i="3"/>
  <c r="AF60" i="3"/>
  <c r="AG60" i="3"/>
  <c r="AH60" i="3"/>
  <c r="AI60" i="3"/>
  <c r="AJ60" i="3"/>
  <c r="AK60" i="3"/>
  <c r="AL60" i="3"/>
  <c r="AM60" i="3"/>
  <c r="AN60" i="3"/>
  <c r="AO60" i="3"/>
  <c r="AP60" i="3"/>
  <c r="AQ60" i="3"/>
  <c r="AR60" i="3"/>
  <c r="AS60" i="3"/>
  <c r="AT60" i="3"/>
  <c r="AB61" i="3"/>
  <c r="AC61" i="3"/>
  <c r="AD61" i="3"/>
  <c r="AE61" i="3"/>
  <c r="AF61" i="3"/>
  <c r="AG61" i="3"/>
  <c r="AH61" i="3"/>
  <c r="AI61" i="3"/>
  <c r="AJ61" i="3"/>
  <c r="AK61" i="3"/>
  <c r="AL61" i="3"/>
  <c r="AM61" i="3"/>
  <c r="AN61" i="3"/>
  <c r="AO61" i="3"/>
  <c r="AP61" i="3"/>
  <c r="AQ61" i="3"/>
  <c r="AR61" i="3"/>
  <c r="AS61" i="3"/>
  <c r="AT61" i="3"/>
  <c r="AB62" i="3"/>
  <c r="AC62" i="3"/>
  <c r="AD62" i="3"/>
  <c r="AE62" i="3"/>
  <c r="AG62" i="3"/>
  <c r="AH62" i="3"/>
  <c r="AI62" i="3"/>
  <c r="AJ62" i="3"/>
  <c r="AK62" i="3"/>
  <c r="AL62" i="3"/>
  <c r="AM62" i="3"/>
  <c r="AN62" i="3"/>
  <c r="AO62" i="3"/>
  <c r="AP62" i="3"/>
  <c r="AQ62" i="3"/>
  <c r="AR62" i="3"/>
  <c r="AS62" i="3"/>
  <c r="AT62" i="3"/>
  <c r="AB63" i="3"/>
  <c r="AC63" i="3"/>
  <c r="AD63" i="3"/>
  <c r="AE63" i="3"/>
  <c r="AG63" i="3"/>
  <c r="AH63" i="3"/>
  <c r="AI63" i="3"/>
  <c r="AJ63" i="3"/>
  <c r="AK63" i="3"/>
  <c r="AL63" i="3"/>
  <c r="AM63" i="3"/>
  <c r="AN63" i="3"/>
  <c r="AO63" i="3"/>
  <c r="AP63" i="3"/>
  <c r="AQ63" i="3"/>
  <c r="AR63" i="3"/>
  <c r="AS63" i="3"/>
  <c r="AT63" i="3"/>
  <c r="AB64" i="3"/>
  <c r="AC64" i="3"/>
  <c r="AD64" i="3"/>
  <c r="AE64" i="3"/>
  <c r="AF64" i="3"/>
  <c r="AG64" i="3"/>
  <c r="AH64" i="3"/>
  <c r="AI64" i="3"/>
  <c r="AJ64" i="3"/>
  <c r="AK64" i="3"/>
  <c r="AL64" i="3"/>
  <c r="AM64" i="3"/>
  <c r="AN64" i="3"/>
  <c r="AO64" i="3"/>
  <c r="AP64" i="3"/>
  <c r="AQ64" i="3"/>
  <c r="AR64" i="3"/>
  <c r="AS64" i="3"/>
  <c r="AT64" i="3"/>
  <c r="AB65" i="3"/>
  <c r="AC65" i="3"/>
  <c r="AD65" i="3"/>
  <c r="AE65" i="3"/>
  <c r="AF65" i="3"/>
  <c r="AG65" i="3"/>
  <c r="AH65" i="3"/>
  <c r="AI65" i="3"/>
  <c r="AJ65" i="3"/>
  <c r="AK65" i="3"/>
  <c r="AL65" i="3"/>
  <c r="AM65" i="3"/>
  <c r="AN65" i="3"/>
  <c r="AO65" i="3"/>
  <c r="AP65" i="3"/>
  <c r="AQ65" i="3"/>
  <c r="AR65" i="3"/>
  <c r="AS65" i="3"/>
  <c r="AT65" i="3"/>
  <c r="AC66" i="3"/>
  <c r="AD66" i="3"/>
  <c r="AE66" i="3"/>
  <c r="AF66" i="3"/>
  <c r="AG66" i="3"/>
  <c r="AH66" i="3"/>
  <c r="AI66" i="3"/>
  <c r="AJ66" i="3"/>
  <c r="AK66" i="3"/>
  <c r="AL66" i="3"/>
  <c r="AM66" i="3"/>
  <c r="AN66" i="3"/>
  <c r="AO66" i="3"/>
  <c r="AP66" i="3"/>
  <c r="AQ66" i="3"/>
  <c r="AR66" i="3"/>
  <c r="AS66" i="3"/>
  <c r="AT66" i="3"/>
  <c r="AB67" i="3"/>
  <c r="AC67" i="3"/>
  <c r="AD67" i="3"/>
  <c r="AE67" i="3"/>
  <c r="AF67" i="3"/>
  <c r="AG67" i="3"/>
  <c r="AH67" i="3"/>
  <c r="AI67" i="3"/>
  <c r="AJ67" i="3"/>
  <c r="AK67" i="3"/>
  <c r="AL67" i="3"/>
  <c r="AM67" i="3"/>
  <c r="AN67" i="3"/>
  <c r="AO67" i="3"/>
  <c r="AP67" i="3"/>
  <c r="AQ67" i="3"/>
  <c r="AR67" i="3"/>
  <c r="AS67" i="3"/>
  <c r="AT67" i="3"/>
  <c r="AB68" i="3"/>
  <c r="AD68" i="3"/>
  <c r="AE68" i="3"/>
  <c r="AF68" i="3"/>
  <c r="AG68" i="3"/>
  <c r="AH68" i="3"/>
  <c r="AI68" i="3"/>
  <c r="AJ68" i="3"/>
  <c r="AK68" i="3"/>
  <c r="AL68" i="3"/>
  <c r="AM68" i="3"/>
  <c r="AN68" i="3"/>
  <c r="AO68" i="3"/>
  <c r="AP68" i="3"/>
  <c r="AQ68" i="3"/>
  <c r="AR68" i="3"/>
  <c r="AS68" i="3"/>
  <c r="AT68" i="3"/>
  <c r="AB69" i="3"/>
  <c r="AC69" i="3"/>
  <c r="AD69" i="3"/>
  <c r="AE69" i="3"/>
  <c r="AF69" i="3"/>
  <c r="AG69" i="3"/>
  <c r="AH69" i="3"/>
  <c r="AI69" i="3"/>
  <c r="AJ69" i="3"/>
  <c r="AK69" i="3"/>
  <c r="AL69" i="3"/>
  <c r="AM69" i="3"/>
  <c r="AN69" i="3"/>
  <c r="AO69" i="3"/>
  <c r="AP69" i="3"/>
  <c r="AQ69" i="3"/>
  <c r="AR69" i="3"/>
  <c r="AS69" i="3"/>
  <c r="AT69" i="3"/>
  <c r="AB70" i="3"/>
  <c r="AC70" i="3"/>
  <c r="AD70" i="3"/>
  <c r="AE70" i="3"/>
  <c r="AF70" i="3"/>
  <c r="AG70" i="3"/>
  <c r="AH70" i="3"/>
  <c r="AI70" i="3"/>
  <c r="AJ70" i="3"/>
  <c r="AK70" i="3"/>
  <c r="AL70" i="3"/>
  <c r="AM70" i="3"/>
  <c r="AN70" i="3"/>
  <c r="AO70" i="3"/>
  <c r="AP70" i="3"/>
  <c r="AQ70" i="3"/>
  <c r="AR70" i="3"/>
  <c r="AS70" i="3"/>
  <c r="AT70" i="3"/>
  <c r="AB71" i="3"/>
  <c r="AC71" i="3"/>
  <c r="AD71" i="3"/>
  <c r="AE71" i="3"/>
  <c r="AG71" i="3"/>
  <c r="AH71" i="3"/>
  <c r="AI71" i="3"/>
  <c r="AJ71" i="3"/>
  <c r="AK71" i="3"/>
  <c r="AL71" i="3"/>
  <c r="AM71" i="3"/>
  <c r="AN71" i="3"/>
  <c r="AO71" i="3"/>
  <c r="AP71" i="3"/>
  <c r="AQ71" i="3"/>
  <c r="AR71" i="3"/>
  <c r="AS71" i="3"/>
  <c r="AT71" i="3"/>
  <c r="AB72" i="3"/>
  <c r="AC72" i="3"/>
  <c r="AD72" i="3"/>
  <c r="AE72" i="3"/>
  <c r="AF72" i="3"/>
  <c r="AG72" i="3"/>
  <c r="AH72" i="3"/>
  <c r="AI72" i="3"/>
  <c r="AJ72" i="3"/>
  <c r="AK72" i="3"/>
  <c r="AL72" i="3"/>
  <c r="AM72" i="3"/>
  <c r="AN72" i="3"/>
  <c r="AO72" i="3"/>
  <c r="AP72" i="3"/>
  <c r="AQ72" i="3"/>
  <c r="AR72" i="3"/>
  <c r="AS72" i="3"/>
  <c r="AT72" i="3"/>
  <c r="AB73" i="3"/>
  <c r="AC73" i="3"/>
  <c r="AD73" i="3"/>
  <c r="AE73" i="3"/>
  <c r="AF73" i="3"/>
  <c r="AG73" i="3"/>
  <c r="AH73" i="3"/>
  <c r="AI73" i="3"/>
  <c r="AJ73" i="3"/>
  <c r="AK73" i="3"/>
  <c r="AL73" i="3"/>
  <c r="AM73" i="3"/>
  <c r="AN73" i="3"/>
  <c r="AO73" i="3"/>
  <c r="AP73" i="3"/>
  <c r="AQ73" i="3"/>
  <c r="AR73" i="3"/>
  <c r="AS73" i="3"/>
  <c r="AT73" i="3"/>
  <c r="AC74" i="3"/>
  <c r="AD74" i="3"/>
  <c r="AE74" i="3"/>
  <c r="AF74" i="3"/>
  <c r="AG74" i="3"/>
  <c r="AH74" i="3"/>
  <c r="AI74" i="3"/>
  <c r="AJ74" i="3"/>
  <c r="AK74" i="3"/>
  <c r="AL74" i="3"/>
  <c r="AM74" i="3"/>
  <c r="AN74" i="3"/>
  <c r="AO74" i="3"/>
  <c r="AP74" i="3"/>
  <c r="AQ74" i="3"/>
  <c r="AR74" i="3"/>
  <c r="AS74" i="3"/>
  <c r="AT74" i="3"/>
  <c r="AB75" i="3"/>
  <c r="AC75" i="3"/>
  <c r="AD75" i="3"/>
  <c r="AE75" i="3"/>
  <c r="AF75" i="3"/>
  <c r="AG75" i="3"/>
  <c r="AH75" i="3"/>
  <c r="AI75" i="3"/>
  <c r="AJ75" i="3"/>
  <c r="AK75" i="3"/>
  <c r="AL75" i="3"/>
  <c r="AM75" i="3"/>
  <c r="AN75" i="3"/>
  <c r="AO75" i="3"/>
  <c r="AP75" i="3"/>
  <c r="AQ75" i="3"/>
  <c r="AR75" i="3"/>
  <c r="AS75" i="3"/>
  <c r="AT75" i="3"/>
  <c r="AB76" i="3"/>
  <c r="AD76" i="3"/>
  <c r="AE76" i="3"/>
  <c r="AF76" i="3"/>
  <c r="AG76" i="3"/>
  <c r="AH76" i="3"/>
  <c r="AI76" i="3"/>
  <c r="AJ76" i="3"/>
  <c r="AK76" i="3"/>
  <c r="AL76" i="3"/>
  <c r="AM76" i="3"/>
  <c r="AN76" i="3"/>
  <c r="AO76" i="3"/>
  <c r="AP76" i="3"/>
  <c r="AQ76" i="3"/>
  <c r="AR76" i="3"/>
  <c r="AS76" i="3"/>
  <c r="AT76" i="3"/>
  <c r="AB77" i="3"/>
  <c r="AC77" i="3"/>
  <c r="AD77" i="3"/>
  <c r="AE77" i="3"/>
  <c r="AF77" i="3"/>
  <c r="AG77" i="3"/>
  <c r="AH77" i="3"/>
  <c r="AI77" i="3"/>
  <c r="AJ77" i="3"/>
  <c r="AK77" i="3"/>
  <c r="AL77" i="3"/>
  <c r="AM77" i="3"/>
  <c r="AN77" i="3"/>
  <c r="AO77" i="3"/>
  <c r="AP77" i="3"/>
  <c r="AQ77" i="3"/>
  <c r="AR77" i="3"/>
  <c r="AS77" i="3"/>
  <c r="AT77" i="3"/>
  <c r="AB78" i="3"/>
  <c r="AC78" i="3"/>
  <c r="AD78" i="3"/>
  <c r="AE78" i="3"/>
  <c r="AF78" i="3"/>
  <c r="AG78" i="3"/>
  <c r="AH78" i="3"/>
  <c r="AI78" i="3"/>
  <c r="AJ78" i="3"/>
  <c r="AK78" i="3"/>
  <c r="AL78" i="3"/>
  <c r="AM78" i="3"/>
  <c r="AN78" i="3"/>
  <c r="AO78" i="3"/>
  <c r="AP78" i="3"/>
  <c r="AQ78" i="3"/>
  <c r="AR78" i="3"/>
  <c r="AS78" i="3"/>
  <c r="AT78" i="3"/>
  <c r="AB79" i="3"/>
  <c r="AC79" i="3"/>
  <c r="AD79" i="3"/>
  <c r="AE79" i="3"/>
  <c r="AG79" i="3"/>
  <c r="AH79" i="3"/>
  <c r="AI79" i="3"/>
  <c r="AJ79" i="3"/>
  <c r="AK79" i="3"/>
  <c r="AL79" i="3"/>
  <c r="AM79" i="3"/>
  <c r="AN79" i="3"/>
  <c r="AO79" i="3"/>
  <c r="AP79" i="3"/>
  <c r="AQ79" i="3"/>
  <c r="AR79" i="3"/>
  <c r="AS79" i="3"/>
  <c r="AT79" i="3"/>
  <c r="AB80" i="3"/>
  <c r="AC80" i="3"/>
  <c r="AD80" i="3"/>
  <c r="AE80" i="3"/>
  <c r="AF80" i="3"/>
  <c r="AG80" i="3"/>
  <c r="AH80" i="3"/>
  <c r="AI80" i="3"/>
  <c r="AJ80" i="3"/>
  <c r="AK80" i="3"/>
  <c r="AL80" i="3"/>
  <c r="AM80" i="3"/>
  <c r="AN80" i="3"/>
  <c r="AO80" i="3"/>
  <c r="AP80" i="3"/>
  <c r="AQ80" i="3"/>
  <c r="AR80" i="3"/>
  <c r="AS80" i="3"/>
  <c r="AT80" i="3"/>
  <c r="AB81" i="3"/>
  <c r="AC81" i="3"/>
  <c r="AD81" i="3"/>
  <c r="AE81" i="3"/>
  <c r="AF81" i="3"/>
  <c r="AG81" i="3"/>
  <c r="AH81" i="3"/>
  <c r="AI81" i="3"/>
  <c r="AJ81" i="3"/>
  <c r="AK81" i="3"/>
  <c r="AL81" i="3"/>
  <c r="AM81" i="3"/>
  <c r="AN81" i="3"/>
  <c r="AO81" i="3"/>
  <c r="AP81" i="3"/>
  <c r="AQ81" i="3"/>
  <c r="AR81" i="3"/>
  <c r="AS81" i="3"/>
  <c r="AT81" i="3"/>
  <c r="AC82" i="3"/>
  <c r="AD82" i="3"/>
  <c r="AE82" i="3"/>
  <c r="AF82" i="3"/>
  <c r="AG82" i="3"/>
  <c r="AH82" i="3"/>
  <c r="AI82" i="3"/>
  <c r="AJ82" i="3"/>
  <c r="AK82" i="3"/>
  <c r="AL82" i="3"/>
  <c r="AM82" i="3"/>
  <c r="AN82" i="3"/>
  <c r="AO82" i="3"/>
  <c r="AP82" i="3"/>
  <c r="AQ82" i="3"/>
  <c r="AR82" i="3"/>
  <c r="AS82" i="3"/>
  <c r="AT82" i="3"/>
  <c r="AB83" i="3"/>
  <c r="AC83" i="3"/>
  <c r="AD83" i="3"/>
  <c r="AE83" i="3"/>
  <c r="AF83" i="3"/>
  <c r="AG83" i="3"/>
  <c r="AH83" i="3"/>
  <c r="AI83" i="3"/>
  <c r="AJ83" i="3"/>
  <c r="AK83" i="3"/>
  <c r="AL83" i="3"/>
  <c r="AM83" i="3"/>
  <c r="AN83" i="3"/>
  <c r="AO83" i="3"/>
  <c r="AP83" i="3"/>
  <c r="AQ83" i="3"/>
  <c r="AR83" i="3"/>
  <c r="AS83" i="3"/>
  <c r="AT83" i="3"/>
  <c r="AB84" i="3"/>
  <c r="AD84" i="3"/>
  <c r="AE84" i="3"/>
  <c r="AF84" i="3"/>
  <c r="AG84" i="3"/>
  <c r="AH84" i="3"/>
  <c r="AI84" i="3"/>
  <c r="AJ84" i="3"/>
  <c r="AK84" i="3"/>
  <c r="AL84" i="3"/>
  <c r="AM84" i="3"/>
  <c r="AN84" i="3"/>
  <c r="AO84" i="3"/>
  <c r="AP84" i="3"/>
  <c r="AQ84" i="3"/>
  <c r="AR84" i="3"/>
  <c r="AS84" i="3"/>
  <c r="AT84" i="3"/>
  <c r="AB85" i="3"/>
  <c r="AC85" i="3"/>
  <c r="AD85" i="3"/>
  <c r="AE85" i="3"/>
  <c r="AF85" i="3"/>
  <c r="AG85" i="3"/>
  <c r="AH85" i="3"/>
  <c r="AI85" i="3"/>
  <c r="AJ85" i="3"/>
  <c r="AK85" i="3"/>
  <c r="AL85" i="3"/>
  <c r="AM85" i="3"/>
  <c r="AN85" i="3"/>
  <c r="AO85" i="3"/>
  <c r="AP85" i="3"/>
  <c r="AQ85" i="3"/>
  <c r="AR85" i="3"/>
  <c r="AS85" i="3"/>
  <c r="AT85" i="3"/>
  <c r="AB86" i="3"/>
  <c r="AC86" i="3"/>
  <c r="AD86" i="3"/>
  <c r="AE86" i="3"/>
  <c r="AF86" i="3"/>
  <c r="AG86" i="3"/>
  <c r="AH86" i="3"/>
  <c r="AI86" i="3"/>
  <c r="AJ86" i="3"/>
  <c r="AK86" i="3"/>
  <c r="AL86" i="3"/>
  <c r="AM86" i="3"/>
  <c r="AN86" i="3"/>
  <c r="AO86" i="3"/>
  <c r="AP86" i="3"/>
  <c r="AQ86" i="3"/>
  <c r="AR86" i="3"/>
  <c r="AS86" i="3"/>
  <c r="AT86" i="3"/>
  <c r="AB87" i="3"/>
  <c r="AC87" i="3"/>
  <c r="AD87" i="3"/>
  <c r="AE87" i="3"/>
  <c r="AG87" i="3"/>
  <c r="AH87" i="3"/>
  <c r="AI87" i="3"/>
  <c r="AJ87" i="3"/>
  <c r="AK87" i="3"/>
  <c r="AL87" i="3"/>
  <c r="AM87" i="3"/>
  <c r="AN87" i="3"/>
  <c r="AO87" i="3"/>
  <c r="AP87" i="3"/>
  <c r="AQ87" i="3"/>
  <c r="AR87" i="3"/>
  <c r="AS87" i="3"/>
  <c r="AT87" i="3"/>
  <c r="AB88" i="3"/>
  <c r="AC88" i="3"/>
  <c r="AD88" i="3"/>
  <c r="AE88" i="3"/>
  <c r="AF88" i="3"/>
  <c r="AG88" i="3"/>
  <c r="AH88" i="3"/>
  <c r="AI88" i="3"/>
  <c r="AJ88" i="3"/>
  <c r="AK88" i="3"/>
  <c r="AL88" i="3"/>
  <c r="AM88" i="3"/>
  <c r="AN88" i="3"/>
  <c r="AO88" i="3"/>
  <c r="AP88" i="3"/>
  <c r="AQ88" i="3"/>
  <c r="AR88" i="3"/>
  <c r="AS88" i="3"/>
  <c r="AT88" i="3"/>
  <c r="AB89" i="3"/>
  <c r="AC89" i="3"/>
  <c r="AD89" i="3"/>
  <c r="AE89" i="3"/>
  <c r="AF89" i="3"/>
  <c r="AG89" i="3"/>
  <c r="AH89" i="3"/>
  <c r="AI89" i="3"/>
  <c r="AJ89" i="3"/>
  <c r="AK89" i="3"/>
  <c r="AL89" i="3"/>
  <c r="AM89" i="3"/>
  <c r="AN89" i="3"/>
  <c r="AO89" i="3"/>
  <c r="AP89" i="3"/>
  <c r="AQ89" i="3"/>
  <c r="AR89" i="3"/>
  <c r="AS89" i="3"/>
  <c r="AT89" i="3"/>
  <c r="AC90" i="3"/>
  <c r="AD90" i="3"/>
  <c r="AE90" i="3"/>
  <c r="AF90" i="3"/>
  <c r="AG90" i="3"/>
  <c r="AH90" i="3"/>
  <c r="AI90" i="3"/>
  <c r="AJ90" i="3"/>
  <c r="AK90" i="3"/>
  <c r="AL90" i="3"/>
  <c r="AM90" i="3"/>
  <c r="AN90" i="3"/>
  <c r="AO90" i="3"/>
  <c r="AP90" i="3"/>
  <c r="AQ90" i="3"/>
  <c r="AR90" i="3"/>
  <c r="AS90" i="3"/>
  <c r="AT90" i="3"/>
  <c r="AB91" i="3"/>
  <c r="AC91" i="3"/>
  <c r="AD91" i="3"/>
  <c r="AE91" i="3"/>
  <c r="AF91" i="3"/>
  <c r="AG91" i="3"/>
  <c r="AH91" i="3"/>
  <c r="AI91" i="3"/>
  <c r="AJ91" i="3"/>
  <c r="AK91" i="3"/>
  <c r="AL91" i="3"/>
  <c r="AM91" i="3"/>
  <c r="AN91" i="3"/>
  <c r="AO91" i="3"/>
  <c r="AP91" i="3"/>
  <c r="AQ91" i="3"/>
  <c r="AR91" i="3"/>
  <c r="AS91" i="3"/>
  <c r="AT91" i="3"/>
  <c r="AB92" i="3"/>
  <c r="AD92" i="3"/>
  <c r="AE92" i="3"/>
  <c r="AF92" i="3"/>
  <c r="AG92" i="3"/>
  <c r="AH92" i="3"/>
  <c r="AI92" i="3"/>
  <c r="AJ92" i="3"/>
  <c r="AK92" i="3"/>
  <c r="AL92" i="3"/>
  <c r="AM92" i="3"/>
  <c r="AN92" i="3"/>
  <c r="AO92" i="3"/>
  <c r="AP92" i="3"/>
  <c r="AQ92" i="3"/>
  <c r="AR92" i="3"/>
  <c r="AS92" i="3"/>
  <c r="AT92" i="3"/>
  <c r="AB93" i="3"/>
  <c r="AC93" i="3"/>
  <c r="AD93" i="3"/>
  <c r="AE93" i="3"/>
  <c r="AF93" i="3"/>
  <c r="AG93" i="3"/>
  <c r="AH93" i="3"/>
  <c r="AI93" i="3"/>
  <c r="AJ93" i="3"/>
  <c r="AK93" i="3"/>
  <c r="AL93" i="3"/>
  <c r="AM93" i="3"/>
  <c r="AN93" i="3"/>
  <c r="AO93" i="3"/>
  <c r="AP93" i="3"/>
  <c r="AQ93" i="3"/>
  <c r="AR93" i="3"/>
  <c r="AS93" i="3"/>
  <c r="AT93" i="3"/>
  <c r="AB94" i="3"/>
  <c r="AC94" i="3"/>
  <c r="AD94" i="3"/>
  <c r="AE94" i="3"/>
  <c r="AF94" i="3"/>
  <c r="AG94" i="3"/>
  <c r="AH94" i="3"/>
  <c r="AI94" i="3"/>
  <c r="AJ94" i="3"/>
  <c r="AK94" i="3"/>
  <c r="AL94" i="3"/>
  <c r="AM94" i="3"/>
  <c r="AN94" i="3"/>
  <c r="AO94" i="3"/>
  <c r="AP94" i="3"/>
  <c r="AQ94" i="3"/>
  <c r="AR94" i="3"/>
  <c r="AS94" i="3"/>
  <c r="AT94" i="3"/>
  <c r="AB95" i="3"/>
  <c r="AC95" i="3"/>
  <c r="AD95" i="3"/>
  <c r="AE95" i="3"/>
  <c r="AG95" i="3"/>
  <c r="AH95" i="3"/>
  <c r="AI95" i="3"/>
  <c r="AJ95" i="3"/>
  <c r="AK95" i="3"/>
  <c r="AL95" i="3"/>
  <c r="AM95" i="3"/>
  <c r="AN95" i="3"/>
  <c r="AO95" i="3"/>
  <c r="AP95" i="3"/>
  <c r="AQ95" i="3"/>
  <c r="AR95" i="3"/>
  <c r="AS95" i="3"/>
  <c r="AT95" i="3"/>
  <c r="AB96" i="3"/>
  <c r="AC96" i="3"/>
  <c r="AD96" i="3"/>
  <c r="AE96" i="3"/>
  <c r="AF96" i="3"/>
  <c r="AG96" i="3"/>
  <c r="AH96" i="3"/>
  <c r="AI96" i="3"/>
  <c r="AJ96" i="3"/>
  <c r="AK96" i="3"/>
  <c r="AL96" i="3"/>
  <c r="AM96" i="3"/>
  <c r="AN96" i="3"/>
  <c r="AO96" i="3"/>
  <c r="AP96" i="3"/>
  <c r="AQ96" i="3"/>
  <c r="AR96" i="3"/>
  <c r="AS96" i="3"/>
  <c r="AT96" i="3"/>
  <c r="AB97" i="3"/>
  <c r="AC97" i="3"/>
  <c r="AD97" i="3"/>
  <c r="AE97" i="3"/>
  <c r="AF97" i="3"/>
  <c r="AG97" i="3"/>
  <c r="AH97" i="3"/>
  <c r="AI97" i="3"/>
  <c r="AJ97" i="3"/>
  <c r="AK97" i="3"/>
  <c r="AL97" i="3"/>
  <c r="AM97" i="3"/>
  <c r="AN97" i="3"/>
  <c r="AO97" i="3"/>
  <c r="AP97" i="3"/>
  <c r="AQ97" i="3"/>
  <c r="AR97" i="3"/>
  <c r="AS97" i="3"/>
  <c r="AT97" i="3"/>
  <c r="AC98" i="3"/>
  <c r="AD98" i="3"/>
  <c r="AE98" i="3"/>
  <c r="AF98" i="3"/>
  <c r="AG98" i="3"/>
  <c r="AH98" i="3"/>
  <c r="AI98" i="3"/>
  <c r="AJ98" i="3"/>
  <c r="AK98" i="3"/>
  <c r="AL98" i="3"/>
  <c r="AM98" i="3"/>
  <c r="AN98" i="3"/>
  <c r="AO98" i="3"/>
  <c r="AP98" i="3"/>
  <c r="AQ98" i="3"/>
  <c r="AR98" i="3"/>
  <c r="AS98" i="3"/>
  <c r="AT98" i="3"/>
  <c r="AB99" i="3"/>
  <c r="AC99" i="3"/>
  <c r="AD99" i="3"/>
  <c r="AE99" i="3"/>
  <c r="AF99" i="3"/>
  <c r="AG99" i="3"/>
  <c r="AH99" i="3"/>
  <c r="AI99" i="3"/>
  <c r="AJ99" i="3"/>
  <c r="AK99" i="3"/>
  <c r="AL99" i="3"/>
  <c r="AM99" i="3"/>
  <c r="AN99" i="3"/>
  <c r="AO99" i="3"/>
  <c r="AP99" i="3"/>
  <c r="AQ99" i="3"/>
  <c r="AR99" i="3"/>
  <c r="AS99" i="3"/>
  <c r="AT99" i="3"/>
  <c r="AB100" i="3"/>
  <c r="AD100" i="3"/>
  <c r="AE100" i="3"/>
  <c r="AF100" i="3"/>
  <c r="AG100" i="3"/>
  <c r="AH100" i="3"/>
  <c r="AI100" i="3"/>
  <c r="AJ100" i="3"/>
  <c r="AK100" i="3"/>
  <c r="AL100" i="3"/>
  <c r="AM100" i="3"/>
  <c r="AN100" i="3"/>
  <c r="AO100" i="3"/>
  <c r="AP100" i="3"/>
  <c r="AQ100" i="3"/>
  <c r="AR100" i="3"/>
  <c r="AS100" i="3"/>
  <c r="AT100" i="3"/>
  <c r="AB101" i="3"/>
  <c r="AC101" i="3"/>
  <c r="AD101" i="3"/>
  <c r="AE101" i="3"/>
  <c r="AF101" i="3"/>
  <c r="AG101" i="3"/>
  <c r="AH101" i="3"/>
  <c r="AI101" i="3"/>
  <c r="AJ101" i="3"/>
  <c r="AK101" i="3"/>
  <c r="AL101" i="3"/>
  <c r="AM101" i="3"/>
  <c r="AN101" i="3"/>
  <c r="AO101" i="3"/>
  <c r="AP101" i="3"/>
  <c r="AQ101" i="3"/>
  <c r="AR101" i="3"/>
  <c r="AS101" i="3"/>
  <c r="AT101" i="3"/>
  <c r="AB102" i="3"/>
  <c r="AC102" i="3"/>
  <c r="AD102" i="3"/>
  <c r="AE102" i="3"/>
  <c r="AF102" i="3"/>
  <c r="AG102" i="3"/>
  <c r="AH102" i="3"/>
  <c r="AI102" i="3"/>
  <c r="AJ102" i="3"/>
  <c r="AK102" i="3"/>
  <c r="AL102" i="3"/>
  <c r="AM102" i="3"/>
  <c r="AN102" i="3"/>
  <c r="AO102" i="3"/>
  <c r="AP102" i="3"/>
  <c r="AQ102" i="3"/>
  <c r="AR102" i="3"/>
  <c r="AS102" i="3"/>
  <c r="AT102" i="3"/>
  <c r="AB103" i="3"/>
  <c r="AC103" i="3"/>
  <c r="AD103" i="3"/>
  <c r="AE103" i="3"/>
  <c r="AG103" i="3"/>
  <c r="AH103" i="3"/>
  <c r="AI103" i="3"/>
  <c r="AJ103" i="3"/>
  <c r="AK103" i="3"/>
  <c r="AL103" i="3"/>
  <c r="AM103" i="3"/>
  <c r="AN103" i="3"/>
  <c r="AO103" i="3"/>
  <c r="AP103" i="3"/>
  <c r="AQ103" i="3"/>
  <c r="AR103" i="3"/>
  <c r="AS103" i="3"/>
  <c r="AT103" i="3"/>
  <c r="AB104" i="3"/>
  <c r="AC104" i="3"/>
  <c r="AD104" i="3"/>
  <c r="AE104" i="3"/>
  <c r="AF104" i="3"/>
  <c r="AG104" i="3"/>
  <c r="AH104" i="3"/>
  <c r="AI104" i="3"/>
  <c r="AJ104" i="3"/>
  <c r="AK104" i="3"/>
  <c r="AL104" i="3"/>
  <c r="AM104" i="3"/>
  <c r="AN104" i="3"/>
  <c r="AO104" i="3"/>
  <c r="AP104" i="3"/>
  <c r="AQ104" i="3"/>
  <c r="AR104" i="3"/>
  <c r="AS104" i="3"/>
  <c r="AT104" i="3"/>
  <c r="AB105" i="3"/>
  <c r="AC105" i="3"/>
  <c r="AD105" i="3"/>
  <c r="AE105" i="3"/>
  <c r="AF105" i="3"/>
  <c r="AG105" i="3"/>
  <c r="AH105" i="3"/>
  <c r="AI105" i="3"/>
  <c r="AJ105" i="3"/>
  <c r="AK105" i="3"/>
  <c r="AL105" i="3"/>
  <c r="AM105" i="3"/>
  <c r="AN105" i="3"/>
  <c r="AO105" i="3"/>
  <c r="AP105" i="3"/>
  <c r="AQ105" i="3"/>
  <c r="AR105" i="3"/>
  <c r="AS105" i="3"/>
  <c r="AT105" i="3"/>
  <c r="AC106" i="3"/>
  <c r="AD106" i="3"/>
  <c r="AE106" i="3"/>
  <c r="AF106" i="3"/>
  <c r="AG106" i="3"/>
  <c r="AH106" i="3"/>
  <c r="AI106" i="3"/>
  <c r="AJ106" i="3"/>
  <c r="AK106" i="3"/>
  <c r="AL106" i="3"/>
  <c r="AM106" i="3"/>
  <c r="AN106" i="3"/>
  <c r="AO106" i="3"/>
  <c r="AP106" i="3"/>
  <c r="AQ106" i="3"/>
  <c r="AR106" i="3"/>
  <c r="AS106" i="3"/>
  <c r="AT106" i="3"/>
  <c r="AB107" i="3"/>
  <c r="AC107" i="3"/>
  <c r="AD107" i="3"/>
  <c r="AE107" i="3"/>
  <c r="AF107" i="3"/>
  <c r="AG107" i="3"/>
  <c r="AH107" i="3"/>
  <c r="AI107" i="3"/>
  <c r="AJ107" i="3"/>
  <c r="AK107" i="3"/>
  <c r="AL107" i="3"/>
  <c r="AM107" i="3"/>
  <c r="AN107" i="3"/>
  <c r="AO107" i="3"/>
  <c r="AP107" i="3"/>
  <c r="AQ107" i="3"/>
  <c r="AR107" i="3"/>
  <c r="AS107" i="3"/>
  <c r="AT107" i="3"/>
  <c r="AB108" i="3"/>
  <c r="AD108" i="3"/>
  <c r="AE108" i="3"/>
  <c r="AF108" i="3"/>
  <c r="AG108" i="3"/>
  <c r="AH108" i="3"/>
  <c r="AI108" i="3"/>
  <c r="AJ108" i="3"/>
  <c r="AK108" i="3"/>
  <c r="AL108" i="3"/>
  <c r="AM108" i="3"/>
  <c r="AN108" i="3"/>
  <c r="AO108" i="3"/>
  <c r="AP108" i="3"/>
  <c r="AQ108" i="3"/>
  <c r="AR108" i="3"/>
  <c r="AS108" i="3"/>
  <c r="AT108" i="3"/>
  <c r="AB109" i="3"/>
  <c r="AC109" i="3"/>
  <c r="AD109" i="3"/>
  <c r="AE109" i="3"/>
  <c r="AF109" i="3"/>
  <c r="AG109" i="3"/>
  <c r="AH109" i="3"/>
  <c r="AI109" i="3"/>
  <c r="AJ109" i="3"/>
  <c r="AK109" i="3"/>
  <c r="AL109" i="3"/>
  <c r="AM109" i="3"/>
  <c r="AN109" i="3"/>
  <c r="AO109" i="3"/>
  <c r="AP109" i="3"/>
  <c r="AQ109" i="3"/>
  <c r="AR109" i="3"/>
  <c r="AS109" i="3"/>
  <c r="AT109" i="3"/>
  <c r="AB110" i="3"/>
  <c r="AC110" i="3"/>
  <c r="AD110" i="3"/>
  <c r="AE110" i="3"/>
  <c r="AF110" i="3"/>
  <c r="AG110" i="3"/>
  <c r="AH110" i="3"/>
  <c r="AI110" i="3"/>
  <c r="AJ110" i="3"/>
  <c r="AK110" i="3"/>
  <c r="AL110" i="3"/>
  <c r="AM110" i="3"/>
  <c r="AN110" i="3"/>
  <c r="AO110" i="3"/>
  <c r="AP110" i="3"/>
  <c r="AQ110" i="3"/>
  <c r="AR110" i="3"/>
  <c r="AS110" i="3"/>
  <c r="AT110" i="3"/>
  <c r="AB111" i="3"/>
  <c r="AC111" i="3"/>
  <c r="AD111" i="3"/>
  <c r="AE111" i="3"/>
  <c r="AG111" i="3"/>
  <c r="AH111" i="3"/>
  <c r="AI111" i="3"/>
  <c r="AJ111" i="3"/>
  <c r="AK111" i="3"/>
  <c r="AL111" i="3"/>
  <c r="AM111" i="3"/>
  <c r="AN111" i="3"/>
  <c r="AO111" i="3"/>
  <c r="AP111" i="3"/>
  <c r="AQ111" i="3"/>
  <c r="AR111" i="3"/>
  <c r="AS111" i="3"/>
  <c r="AT111" i="3"/>
  <c r="AB112" i="3"/>
  <c r="AC112" i="3"/>
  <c r="AD112" i="3"/>
  <c r="AE112" i="3"/>
  <c r="AF112" i="3"/>
  <c r="AG112" i="3"/>
  <c r="AH112" i="3"/>
  <c r="AI112" i="3"/>
  <c r="AJ112" i="3"/>
  <c r="AK112" i="3"/>
  <c r="AL112" i="3"/>
  <c r="AM112" i="3"/>
  <c r="AN112" i="3"/>
  <c r="AO112" i="3"/>
  <c r="AP112" i="3"/>
  <c r="AQ112" i="3"/>
  <c r="AR112" i="3"/>
  <c r="AS112" i="3"/>
  <c r="AT112" i="3"/>
  <c r="AB113" i="3"/>
  <c r="AC113" i="3"/>
  <c r="AD113" i="3"/>
  <c r="AE113" i="3"/>
  <c r="AF113" i="3"/>
  <c r="AG113" i="3"/>
  <c r="AH113" i="3"/>
  <c r="AI113" i="3"/>
  <c r="AJ113" i="3"/>
  <c r="AK113" i="3"/>
  <c r="AL113" i="3"/>
  <c r="AM113" i="3"/>
  <c r="AN113" i="3"/>
  <c r="AO113" i="3"/>
  <c r="AP113" i="3"/>
  <c r="AQ113" i="3"/>
  <c r="AR113" i="3"/>
  <c r="AS113" i="3"/>
  <c r="AT113" i="3"/>
  <c r="AC114" i="3"/>
  <c r="AD114" i="3"/>
  <c r="AE114" i="3"/>
  <c r="AF114" i="3"/>
  <c r="AG114" i="3"/>
  <c r="AH114" i="3"/>
  <c r="AI114" i="3"/>
  <c r="AJ114" i="3"/>
  <c r="AK114" i="3"/>
  <c r="AL114" i="3"/>
  <c r="AM114" i="3"/>
  <c r="AN114" i="3"/>
  <c r="AO114" i="3"/>
  <c r="AP114" i="3"/>
  <c r="AQ114" i="3"/>
  <c r="AR114" i="3"/>
  <c r="AS114" i="3"/>
  <c r="AT114" i="3"/>
  <c r="AB115" i="3"/>
  <c r="AC115" i="3"/>
  <c r="AD115" i="3"/>
  <c r="AE115" i="3"/>
  <c r="AF115" i="3"/>
  <c r="AG115" i="3"/>
  <c r="AH115" i="3"/>
  <c r="AI115" i="3"/>
  <c r="AJ115" i="3"/>
  <c r="AK115" i="3"/>
  <c r="AL115" i="3"/>
  <c r="AM115" i="3"/>
  <c r="AN115" i="3"/>
  <c r="AO115" i="3"/>
  <c r="AP115" i="3"/>
  <c r="AQ115" i="3"/>
  <c r="AR115" i="3"/>
  <c r="AS115" i="3"/>
  <c r="AT115" i="3"/>
  <c r="AB116" i="3"/>
  <c r="AD116" i="3"/>
  <c r="AE116" i="3"/>
  <c r="AF116" i="3"/>
  <c r="AG116" i="3"/>
  <c r="AH116" i="3"/>
  <c r="AI116" i="3"/>
  <c r="AJ116" i="3"/>
  <c r="AK116" i="3"/>
  <c r="AL116" i="3"/>
  <c r="AM116" i="3"/>
  <c r="AN116" i="3"/>
  <c r="AO116" i="3"/>
  <c r="AP116" i="3"/>
  <c r="AQ116" i="3"/>
  <c r="AR116" i="3"/>
  <c r="AS116" i="3"/>
  <c r="AT116" i="3"/>
  <c r="AB117" i="3"/>
  <c r="AC117" i="3"/>
  <c r="AD117" i="3"/>
  <c r="AE117" i="3"/>
  <c r="AF117" i="3"/>
  <c r="AG117" i="3"/>
  <c r="AH117" i="3"/>
  <c r="AI117" i="3"/>
  <c r="AJ117" i="3"/>
  <c r="AK117" i="3"/>
  <c r="AL117" i="3"/>
  <c r="AM117" i="3"/>
  <c r="AN117" i="3"/>
  <c r="AO117" i="3"/>
  <c r="AP117" i="3"/>
  <c r="AQ117" i="3"/>
  <c r="AR117" i="3"/>
  <c r="AS117" i="3"/>
  <c r="AT117" i="3"/>
  <c r="AB118" i="3"/>
  <c r="AC118" i="3"/>
  <c r="AD118" i="3"/>
  <c r="AE118" i="3"/>
  <c r="AF118" i="3"/>
  <c r="AG118" i="3"/>
  <c r="AH118" i="3"/>
  <c r="AI118" i="3"/>
  <c r="AJ118" i="3"/>
  <c r="AK118" i="3"/>
  <c r="AL118" i="3"/>
  <c r="AM118" i="3"/>
  <c r="AN118" i="3"/>
  <c r="AO118" i="3"/>
  <c r="AP118" i="3"/>
  <c r="AQ118" i="3"/>
  <c r="AR118" i="3"/>
  <c r="AS118" i="3"/>
  <c r="AT118" i="3"/>
  <c r="AB119" i="3"/>
  <c r="AC119" i="3"/>
  <c r="AD119" i="3"/>
  <c r="AE119" i="3"/>
  <c r="AG119" i="3"/>
  <c r="AH119" i="3"/>
  <c r="AI119" i="3"/>
  <c r="AJ119" i="3"/>
  <c r="AK119" i="3"/>
  <c r="AL119" i="3"/>
  <c r="AM119" i="3"/>
  <c r="AN119" i="3"/>
  <c r="AO119" i="3"/>
  <c r="AP119" i="3"/>
  <c r="AQ119" i="3"/>
  <c r="AR119" i="3"/>
  <c r="AS119" i="3"/>
  <c r="AT119" i="3"/>
  <c r="AB120" i="3"/>
  <c r="AC120" i="3"/>
  <c r="AD120" i="3"/>
  <c r="AE120" i="3"/>
  <c r="AF120" i="3"/>
  <c r="AG120" i="3"/>
  <c r="AH120" i="3"/>
  <c r="AI120" i="3"/>
  <c r="AJ120" i="3"/>
  <c r="AK120" i="3"/>
  <c r="AL120" i="3"/>
  <c r="AM120" i="3"/>
  <c r="AN120" i="3"/>
  <c r="AO120" i="3"/>
  <c r="AP120" i="3"/>
  <c r="AQ120" i="3"/>
  <c r="AR120" i="3"/>
  <c r="AS120" i="3"/>
  <c r="AT120" i="3"/>
  <c r="AB121" i="3"/>
  <c r="AC121" i="3"/>
  <c r="AD121" i="3"/>
  <c r="AE121" i="3"/>
  <c r="AF121" i="3"/>
  <c r="AG121" i="3"/>
  <c r="AH121" i="3"/>
  <c r="AI121" i="3"/>
  <c r="AJ121" i="3"/>
  <c r="AK121" i="3"/>
  <c r="AL121" i="3"/>
  <c r="AM121" i="3"/>
  <c r="AN121" i="3"/>
  <c r="AO121" i="3"/>
  <c r="AP121" i="3"/>
  <c r="AQ121" i="3"/>
  <c r="AR121" i="3"/>
  <c r="AS121" i="3"/>
  <c r="AT121" i="3"/>
  <c r="AC122" i="3"/>
  <c r="AD122" i="3"/>
  <c r="AE122" i="3"/>
  <c r="AF122" i="3"/>
  <c r="AG122" i="3"/>
  <c r="AH122" i="3"/>
  <c r="AI122" i="3"/>
  <c r="AJ122" i="3"/>
  <c r="AK122" i="3"/>
  <c r="AL122" i="3"/>
  <c r="AM122" i="3"/>
  <c r="AN122" i="3"/>
  <c r="AO122" i="3"/>
  <c r="AP122" i="3"/>
  <c r="AQ122" i="3"/>
  <c r="AR122" i="3"/>
  <c r="AS122" i="3"/>
  <c r="AT122" i="3"/>
  <c r="AB123" i="3"/>
  <c r="AC123" i="3"/>
  <c r="AD123" i="3"/>
  <c r="AE123" i="3"/>
  <c r="AF123" i="3"/>
  <c r="AG123" i="3"/>
  <c r="AH123" i="3"/>
  <c r="AI123" i="3"/>
  <c r="AJ123" i="3"/>
  <c r="AK123" i="3"/>
  <c r="AL123" i="3"/>
  <c r="AM123" i="3"/>
  <c r="AN123" i="3"/>
  <c r="AO123" i="3"/>
  <c r="AP123" i="3"/>
  <c r="AQ123" i="3"/>
  <c r="AR123" i="3"/>
  <c r="AS123" i="3"/>
  <c r="AT123" i="3"/>
  <c r="AB124" i="3"/>
  <c r="AD124" i="3"/>
  <c r="AE124" i="3"/>
  <c r="AF124" i="3"/>
  <c r="AH124" i="3"/>
  <c r="AI124" i="3"/>
  <c r="AJ124" i="3"/>
  <c r="AK124" i="3"/>
  <c r="AL124" i="3"/>
  <c r="AM124" i="3"/>
  <c r="AN124" i="3"/>
  <c r="AO124" i="3"/>
  <c r="AP124" i="3"/>
  <c r="AQ124" i="3"/>
  <c r="AR124" i="3"/>
  <c r="AS124" i="3"/>
  <c r="AT124" i="3"/>
  <c r="AB125" i="3"/>
  <c r="AC125" i="3"/>
  <c r="AD125" i="3"/>
  <c r="AE125" i="3"/>
  <c r="AF125" i="3"/>
  <c r="AG125" i="3"/>
  <c r="AH125" i="3"/>
  <c r="AI125" i="3"/>
  <c r="AJ125" i="3"/>
  <c r="AK125" i="3"/>
  <c r="AL125" i="3"/>
  <c r="AM125" i="3"/>
  <c r="AN125" i="3"/>
  <c r="AO125" i="3"/>
  <c r="AP125" i="3"/>
  <c r="AQ125" i="3"/>
  <c r="AR125" i="3"/>
  <c r="AS125" i="3"/>
  <c r="AT125" i="3"/>
  <c r="AB126" i="3"/>
  <c r="AC126" i="3"/>
  <c r="AD126" i="3"/>
  <c r="AE126" i="3"/>
  <c r="AF126" i="3"/>
  <c r="AG126" i="3"/>
  <c r="AH126" i="3"/>
  <c r="AI126" i="3"/>
  <c r="AJ126" i="3"/>
  <c r="AK126" i="3"/>
  <c r="AL126" i="3"/>
  <c r="AM126" i="3"/>
  <c r="AN126" i="3"/>
  <c r="AO126" i="3"/>
  <c r="AP126" i="3"/>
  <c r="AQ126" i="3"/>
  <c r="AR126" i="3"/>
  <c r="AS126" i="3"/>
  <c r="AT126" i="3"/>
  <c r="AB127" i="3"/>
  <c r="AC127" i="3"/>
  <c r="AD127" i="3"/>
  <c r="AE127" i="3"/>
  <c r="AG127" i="3"/>
  <c r="AH127" i="3"/>
  <c r="AI127" i="3"/>
  <c r="AJ127" i="3"/>
  <c r="AK127" i="3"/>
  <c r="AL127" i="3"/>
  <c r="AM127" i="3"/>
  <c r="AN127" i="3"/>
  <c r="AO127" i="3"/>
  <c r="AP127" i="3"/>
  <c r="AQ127" i="3"/>
  <c r="AR127" i="3"/>
  <c r="AS127" i="3"/>
  <c r="AT127" i="3"/>
  <c r="AB128" i="3"/>
  <c r="AC128" i="3"/>
  <c r="AD128" i="3"/>
  <c r="AE128" i="3"/>
  <c r="AF128" i="3"/>
  <c r="AG128" i="3"/>
  <c r="AH128" i="3"/>
  <c r="AI128" i="3"/>
  <c r="AJ128" i="3"/>
  <c r="AK128" i="3"/>
  <c r="AL128" i="3"/>
  <c r="AM128" i="3"/>
  <c r="AN128" i="3"/>
  <c r="AO128" i="3"/>
  <c r="AP128" i="3"/>
  <c r="AQ128" i="3"/>
  <c r="AR128" i="3"/>
  <c r="AS128" i="3"/>
  <c r="AT128" i="3"/>
  <c r="AB129" i="3"/>
  <c r="AC129" i="3"/>
  <c r="AD129" i="3"/>
  <c r="AE129" i="3"/>
  <c r="AF129" i="3"/>
  <c r="AG129" i="3"/>
  <c r="AH129" i="3"/>
  <c r="AI129" i="3"/>
  <c r="AJ129" i="3"/>
  <c r="AK129" i="3"/>
  <c r="AL129" i="3"/>
  <c r="AM129" i="3"/>
  <c r="AN129" i="3"/>
  <c r="AO129" i="3"/>
  <c r="AP129" i="3"/>
  <c r="AQ129" i="3"/>
  <c r="AR129" i="3"/>
  <c r="AS129" i="3"/>
  <c r="AT129" i="3"/>
  <c r="AC130" i="3"/>
  <c r="AD130" i="3"/>
  <c r="AE130" i="3"/>
  <c r="AF130" i="3"/>
  <c r="AG130" i="3"/>
  <c r="AH130" i="3"/>
  <c r="AI130" i="3"/>
  <c r="AJ130" i="3"/>
  <c r="AK130" i="3"/>
  <c r="AL130" i="3"/>
  <c r="AM130" i="3"/>
  <c r="AN130" i="3"/>
  <c r="AO130" i="3"/>
  <c r="AP130" i="3"/>
  <c r="AQ130" i="3"/>
  <c r="AR130" i="3"/>
  <c r="AS130" i="3"/>
  <c r="AT130" i="3"/>
  <c r="AB131" i="3"/>
  <c r="AC131" i="3"/>
  <c r="AD131" i="3"/>
  <c r="AE131" i="3"/>
  <c r="AF131" i="3"/>
  <c r="AG131" i="3"/>
  <c r="AH131" i="3"/>
  <c r="AI131" i="3"/>
  <c r="AJ131" i="3"/>
  <c r="AK131" i="3"/>
  <c r="AL131" i="3"/>
  <c r="AM131" i="3"/>
  <c r="AN131" i="3"/>
  <c r="AO131" i="3"/>
  <c r="AP131" i="3"/>
  <c r="AQ131" i="3"/>
  <c r="AR131" i="3"/>
  <c r="AS131" i="3"/>
  <c r="AT131" i="3"/>
  <c r="AB132" i="3"/>
  <c r="AD132" i="3"/>
  <c r="AE132" i="3"/>
  <c r="AF132" i="3"/>
  <c r="AG132" i="3"/>
  <c r="AH132" i="3"/>
  <c r="AI132" i="3"/>
  <c r="AJ132" i="3"/>
  <c r="AK132" i="3"/>
  <c r="AL132" i="3"/>
  <c r="AM132" i="3"/>
  <c r="AN132" i="3"/>
  <c r="AO132" i="3"/>
  <c r="AP132" i="3"/>
  <c r="AQ132" i="3"/>
  <c r="AR132" i="3"/>
  <c r="AS132" i="3"/>
  <c r="AT132" i="3"/>
  <c r="AB133" i="3"/>
  <c r="AC133" i="3"/>
  <c r="AD133" i="3"/>
  <c r="AE133" i="3"/>
  <c r="AF133" i="3"/>
  <c r="AG133" i="3"/>
  <c r="AH133" i="3"/>
  <c r="AI133" i="3"/>
  <c r="AJ133" i="3"/>
  <c r="AK133" i="3"/>
  <c r="AL133" i="3"/>
  <c r="AM133" i="3"/>
  <c r="AN133" i="3"/>
  <c r="AO133" i="3"/>
  <c r="AP133" i="3"/>
  <c r="AQ133" i="3"/>
  <c r="AR133" i="3"/>
  <c r="AS133" i="3"/>
  <c r="AT133" i="3"/>
  <c r="AB134" i="3"/>
  <c r="AC134" i="3"/>
  <c r="AD134" i="3"/>
  <c r="AE134" i="3"/>
  <c r="AF134" i="3"/>
  <c r="AG134" i="3"/>
  <c r="AH134" i="3"/>
  <c r="AI134" i="3"/>
  <c r="AJ134" i="3"/>
  <c r="AK134" i="3"/>
  <c r="AL134" i="3"/>
  <c r="AM134" i="3"/>
  <c r="AN134" i="3"/>
  <c r="AO134" i="3"/>
  <c r="AP134" i="3"/>
  <c r="AQ134" i="3"/>
  <c r="AR134" i="3"/>
  <c r="AS134" i="3"/>
  <c r="AT134" i="3"/>
  <c r="AB135" i="3"/>
  <c r="AC135" i="3"/>
  <c r="AD135" i="3"/>
  <c r="AE135" i="3"/>
  <c r="AG135" i="3"/>
  <c r="AH135" i="3"/>
  <c r="AI135" i="3"/>
  <c r="AJ135" i="3"/>
  <c r="AK135" i="3"/>
  <c r="AL135" i="3"/>
  <c r="AM135" i="3"/>
  <c r="AN135" i="3"/>
  <c r="AO135" i="3"/>
  <c r="AP135" i="3"/>
  <c r="AQ135" i="3"/>
  <c r="AR135" i="3"/>
  <c r="AS135" i="3"/>
  <c r="AT135" i="3"/>
  <c r="AB136" i="3"/>
  <c r="AC136" i="3"/>
  <c r="AD136" i="3"/>
  <c r="AE136" i="3"/>
  <c r="AF136" i="3"/>
  <c r="AG136" i="3"/>
  <c r="AH136" i="3"/>
  <c r="AI136" i="3"/>
  <c r="AJ136" i="3"/>
  <c r="AK136" i="3"/>
  <c r="AL136" i="3"/>
  <c r="AM136" i="3"/>
  <c r="AN136" i="3"/>
  <c r="AO136" i="3"/>
  <c r="AP136" i="3"/>
  <c r="AQ136" i="3"/>
  <c r="AR136" i="3"/>
  <c r="AS136" i="3"/>
  <c r="AT136" i="3"/>
  <c r="AB137" i="3"/>
  <c r="AC137" i="3"/>
  <c r="AD137" i="3"/>
  <c r="AE137" i="3"/>
  <c r="AF137" i="3"/>
  <c r="AG137" i="3"/>
  <c r="AH137" i="3"/>
  <c r="AI137" i="3"/>
  <c r="AJ137" i="3"/>
  <c r="AK137" i="3"/>
  <c r="AL137" i="3"/>
  <c r="AM137" i="3"/>
  <c r="AN137" i="3"/>
  <c r="AO137" i="3"/>
  <c r="AP137" i="3"/>
  <c r="AQ137" i="3"/>
  <c r="AR137" i="3"/>
  <c r="AS137" i="3"/>
  <c r="AT137" i="3"/>
  <c r="AC138" i="3"/>
  <c r="AD138" i="3"/>
  <c r="AE138" i="3"/>
  <c r="AF138" i="3"/>
  <c r="AG138" i="3"/>
  <c r="AH138" i="3"/>
  <c r="AI138" i="3"/>
  <c r="AJ138" i="3"/>
  <c r="AK138" i="3"/>
  <c r="AL138" i="3"/>
  <c r="AM138" i="3"/>
  <c r="AN138" i="3"/>
  <c r="AO138" i="3"/>
  <c r="AP138" i="3"/>
  <c r="AQ138" i="3"/>
  <c r="AR138" i="3"/>
  <c r="AS138" i="3"/>
  <c r="AT138" i="3"/>
  <c r="AB139" i="3"/>
  <c r="AC139" i="3"/>
  <c r="AD139" i="3"/>
  <c r="AE139" i="3"/>
  <c r="AF139" i="3"/>
  <c r="AG139" i="3"/>
  <c r="AH139" i="3"/>
  <c r="AI139" i="3"/>
  <c r="AJ139" i="3"/>
  <c r="AK139" i="3"/>
  <c r="AL139" i="3"/>
  <c r="AM139" i="3"/>
  <c r="AN139" i="3"/>
  <c r="AO139" i="3"/>
  <c r="AP139" i="3"/>
  <c r="AQ139" i="3"/>
  <c r="AR139" i="3"/>
  <c r="AS139" i="3"/>
  <c r="AT139" i="3"/>
  <c r="AB140" i="3"/>
  <c r="AD140" i="3"/>
  <c r="AE140" i="3"/>
  <c r="AF140" i="3"/>
  <c r="AG140" i="3"/>
  <c r="AH140" i="3"/>
  <c r="AI140" i="3"/>
  <c r="AJ140" i="3"/>
  <c r="AK140" i="3"/>
  <c r="AL140" i="3"/>
  <c r="AM140" i="3"/>
  <c r="AN140" i="3"/>
  <c r="AO140" i="3"/>
  <c r="AP140" i="3"/>
  <c r="AQ140" i="3"/>
  <c r="AR140" i="3"/>
  <c r="AS140" i="3"/>
  <c r="AT140"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6" i="3"/>
  <c r="AA67" i="3"/>
  <c r="AA68" i="3"/>
  <c r="AA69" i="3"/>
  <c r="AA72" i="3"/>
  <c r="AA73" i="3"/>
  <c r="AA74" i="3"/>
  <c r="AA75" i="3"/>
  <c r="AA76" i="3"/>
  <c r="AA77" i="3"/>
  <c r="AA80" i="3"/>
  <c r="AA81" i="3"/>
  <c r="AA82" i="3"/>
  <c r="AA83" i="3"/>
  <c r="AA84" i="3"/>
  <c r="AA85" i="3"/>
  <c r="AA88" i="3"/>
  <c r="AA89" i="3"/>
  <c r="AA90" i="3"/>
  <c r="AA91" i="3"/>
  <c r="AA92" i="3"/>
  <c r="AA93" i="3"/>
  <c r="AA96" i="3"/>
  <c r="AA97" i="3"/>
  <c r="AA98" i="3"/>
  <c r="AA99" i="3"/>
  <c r="AA100" i="3"/>
  <c r="AA101" i="3"/>
  <c r="AA104" i="3"/>
  <c r="AA105" i="3"/>
  <c r="AA106" i="3"/>
  <c r="AA107" i="3"/>
  <c r="AA108" i="3"/>
  <c r="AA109" i="3"/>
  <c r="AA112" i="3"/>
  <c r="AA113" i="3"/>
  <c r="AA114" i="3"/>
  <c r="AA115" i="3"/>
  <c r="AA116" i="3"/>
  <c r="AA117" i="3"/>
  <c r="AA119" i="3"/>
  <c r="AA120" i="3"/>
  <c r="AA121" i="3"/>
  <c r="AA122" i="3"/>
  <c r="AA123" i="3"/>
  <c r="AA124" i="3"/>
  <c r="AA125" i="3"/>
  <c r="AA128" i="3"/>
  <c r="AA129" i="3"/>
  <c r="AA130" i="3"/>
  <c r="AA131" i="3"/>
  <c r="AA132" i="3"/>
  <c r="AA133" i="3"/>
  <c r="AA136" i="3"/>
  <c r="AA137" i="3"/>
  <c r="AA138" i="3"/>
  <c r="AA139" i="3"/>
  <c r="AA140" i="3"/>
  <c r="AN4" i="3"/>
  <c r="AO4" i="3"/>
  <c r="AP4" i="3"/>
  <c r="AQ4" i="3"/>
  <c r="AR4" i="3"/>
  <c r="AS4" i="3"/>
  <c r="AT4" i="3"/>
  <c r="AA4" i="3"/>
  <c r="AB4" i="3"/>
  <c r="AD4" i="3"/>
  <c r="AE4" i="3"/>
  <c r="AF4" i="3"/>
  <c r="AG4" i="3"/>
  <c r="AH4" i="3"/>
  <c r="AI4" i="3"/>
  <c r="AJ4" i="3"/>
  <c r="AK4" i="3"/>
  <c r="AL4" i="3"/>
  <c r="AM4" i="3"/>
  <c r="AO4" i="26"/>
  <c r="AP4" i="26"/>
  <c r="AQ4" i="26"/>
  <c r="M43" i="4"/>
  <c r="M42" i="4"/>
  <c r="M41" i="4"/>
  <c r="M38" i="4"/>
  <c r="M39" i="4"/>
  <c r="M40" i="4"/>
  <c r="D140" i="49"/>
  <c r="C140" i="49"/>
  <c r="B140" i="49"/>
  <c r="A140" i="49"/>
  <c r="D139" i="49"/>
  <c r="C139" i="49"/>
  <c r="B139" i="49"/>
  <c r="A139" i="49"/>
  <c r="D138" i="49"/>
  <c r="C138" i="49"/>
  <c r="B138" i="49"/>
  <c r="A138" i="49"/>
  <c r="D137" i="49"/>
  <c r="C137" i="49"/>
  <c r="B137" i="49"/>
  <c r="A137" i="49"/>
  <c r="D136" i="49"/>
  <c r="C136" i="49"/>
  <c r="B136" i="49"/>
  <c r="A136" i="49"/>
  <c r="D135" i="49"/>
  <c r="C135" i="49"/>
  <c r="B135" i="49"/>
  <c r="A135" i="49"/>
  <c r="D134" i="49"/>
  <c r="C134" i="49"/>
  <c r="B134" i="49"/>
  <c r="A134" i="49"/>
  <c r="D133" i="49"/>
  <c r="C133" i="49"/>
  <c r="B133" i="49"/>
  <c r="A133" i="49"/>
  <c r="D132" i="49"/>
  <c r="C132" i="49"/>
  <c r="B132" i="49"/>
  <c r="A132" i="49"/>
  <c r="D131" i="49"/>
  <c r="C131" i="49"/>
  <c r="B131" i="49"/>
  <c r="A131" i="49"/>
  <c r="D130" i="49"/>
  <c r="C130" i="49"/>
  <c r="B130" i="49"/>
  <c r="A130" i="49"/>
  <c r="D129" i="49"/>
  <c r="C129" i="49"/>
  <c r="B129" i="49"/>
  <c r="A129" i="49"/>
  <c r="D128" i="49"/>
  <c r="C128" i="49"/>
  <c r="B128" i="49"/>
  <c r="A128" i="49"/>
  <c r="D127" i="49"/>
  <c r="C127" i="49"/>
  <c r="B127" i="49"/>
  <c r="A127" i="49"/>
  <c r="D126" i="49"/>
  <c r="C126" i="49"/>
  <c r="B126" i="49"/>
  <c r="A126" i="49"/>
  <c r="D125" i="49"/>
  <c r="C125" i="49"/>
  <c r="B125" i="49"/>
  <c r="A125" i="49"/>
  <c r="D124" i="49"/>
  <c r="C124" i="49"/>
  <c r="B124" i="49"/>
  <c r="A124" i="49"/>
  <c r="D123" i="49"/>
  <c r="C123" i="49"/>
  <c r="B123" i="49"/>
  <c r="A123" i="49"/>
  <c r="D122" i="49"/>
  <c r="C122" i="49"/>
  <c r="B122" i="49"/>
  <c r="A122" i="49"/>
  <c r="D121" i="49"/>
  <c r="C121" i="49"/>
  <c r="B121" i="49"/>
  <c r="A121" i="49"/>
  <c r="D120" i="49"/>
  <c r="C120" i="49"/>
  <c r="B120" i="49"/>
  <c r="A120" i="49"/>
  <c r="D119" i="49"/>
  <c r="C119" i="49"/>
  <c r="B119" i="49"/>
  <c r="A119" i="49"/>
  <c r="D118" i="49"/>
  <c r="C118" i="49"/>
  <c r="B118" i="49"/>
  <c r="A118" i="49"/>
  <c r="D117" i="49"/>
  <c r="C117" i="49"/>
  <c r="B117" i="49"/>
  <c r="A117" i="49"/>
  <c r="D116" i="49"/>
  <c r="C116" i="49"/>
  <c r="B116" i="49"/>
  <c r="A116" i="49"/>
  <c r="D115" i="49"/>
  <c r="C115" i="49"/>
  <c r="B115" i="49"/>
  <c r="A115" i="49"/>
  <c r="D114" i="49"/>
  <c r="C114" i="49"/>
  <c r="B114" i="49"/>
  <c r="A114" i="49"/>
  <c r="D113" i="49"/>
  <c r="C113" i="49"/>
  <c r="B113" i="49"/>
  <c r="A113" i="49"/>
  <c r="D112" i="49"/>
  <c r="C112" i="49"/>
  <c r="B112" i="49"/>
  <c r="A112" i="49"/>
  <c r="D111" i="49"/>
  <c r="C111" i="49"/>
  <c r="B111" i="49"/>
  <c r="A111" i="49"/>
  <c r="D110" i="49"/>
  <c r="C110" i="49"/>
  <c r="B110" i="49"/>
  <c r="A110" i="49"/>
  <c r="D109" i="49"/>
  <c r="C109" i="49"/>
  <c r="B109" i="49"/>
  <c r="A109" i="49"/>
  <c r="D108" i="49"/>
  <c r="C108" i="49"/>
  <c r="B108" i="49"/>
  <c r="A108" i="49"/>
  <c r="D107" i="49"/>
  <c r="C107" i="49"/>
  <c r="B107" i="49"/>
  <c r="A107" i="49"/>
  <c r="D106" i="49"/>
  <c r="C106" i="49"/>
  <c r="B106" i="49"/>
  <c r="A106" i="49"/>
  <c r="D105" i="49"/>
  <c r="C105" i="49"/>
  <c r="B105" i="49"/>
  <c r="A105" i="49"/>
  <c r="D104" i="49"/>
  <c r="C104" i="49"/>
  <c r="B104" i="49"/>
  <c r="A104" i="49"/>
  <c r="D103" i="49"/>
  <c r="C103" i="49"/>
  <c r="B103" i="49"/>
  <c r="A103" i="49"/>
  <c r="D102" i="49"/>
  <c r="C102" i="49"/>
  <c r="B102" i="49"/>
  <c r="A102" i="49"/>
  <c r="D101" i="49"/>
  <c r="C101" i="49"/>
  <c r="B101" i="49"/>
  <c r="A101" i="49"/>
  <c r="D100" i="49"/>
  <c r="C100" i="49"/>
  <c r="B100" i="49"/>
  <c r="A100" i="49"/>
  <c r="D99" i="49"/>
  <c r="C99" i="49"/>
  <c r="B99" i="49"/>
  <c r="A99" i="49"/>
  <c r="D98" i="49"/>
  <c r="C98" i="49"/>
  <c r="B98" i="49"/>
  <c r="A98" i="49"/>
  <c r="D97" i="49"/>
  <c r="C97" i="49"/>
  <c r="B97" i="49"/>
  <c r="A97" i="49"/>
  <c r="D96" i="49"/>
  <c r="C96" i="49"/>
  <c r="B96" i="49"/>
  <c r="A96" i="49"/>
  <c r="D95" i="49"/>
  <c r="C95" i="49"/>
  <c r="B95" i="49"/>
  <c r="A95" i="49"/>
  <c r="D94" i="49"/>
  <c r="C94" i="49"/>
  <c r="B94" i="49"/>
  <c r="A94" i="49"/>
  <c r="D93" i="49"/>
  <c r="C93" i="49"/>
  <c r="B93" i="49"/>
  <c r="A93" i="49"/>
  <c r="D92" i="49"/>
  <c r="C92" i="49"/>
  <c r="B92" i="49"/>
  <c r="A92" i="49"/>
  <c r="D91" i="49"/>
  <c r="C91" i="49"/>
  <c r="B91" i="49"/>
  <c r="A91" i="49"/>
  <c r="D90" i="49"/>
  <c r="C90" i="49"/>
  <c r="B90" i="49"/>
  <c r="A90" i="49"/>
  <c r="D89" i="49"/>
  <c r="C89" i="49"/>
  <c r="B89" i="49"/>
  <c r="A89" i="49"/>
  <c r="D88" i="49"/>
  <c r="C88" i="49"/>
  <c r="B88" i="49"/>
  <c r="A88" i="49"/>
  <c r="D87" i="49"/>
  <c r="C87" i="49"/>
  <c r="B87" i="49"/>
  <c r="A87" i="49"/>
  <c r="D86" i="49"/>
  <c r="C86" i="49"/>
  <c r="B86" i="49"/>
  <c r="A86" i="49"/>
  <c r="D85" i="49"/>
  <c r="C85" i="49"/>
  <c r="B85" i="49"/>
  <c r="A85" i="49"/>
  <c r="D84" i="49"/>
  <c r="C84" i="49"/>
  <c r="B84" i="49"/>
  <c r="A84" i="49"/>
  <c r="D83" i="49"/>
  <c r="C83" i="49"/>
  <c r="B83" i="49"/>
  <c r="A83" i="49"/>
  <c r="D82" i="49"/>
  <c r="C82" i="49"/>
  <c r="B82" i="49"/>
  <c r="A82" i="49"/>
  <c r="D81" i="49"/>
  <c r="C81" i="49"/>
  <c r="B81" i="49"/>
  <c r="A81" i="49"/>
  <c r="D80" i="49"/>
  <c r="C80" i="49"/>
  <c r="B80" i="49"/>
  <c r="A80" i="49"/>
  <c r="D79" i="49"/>
  <c r="C79" i="49"/>
  <c r="B79" i="49"/>
  <c r="A79" i="49"/>
  <c r="D78" i="49"/>
  <c r="C78" i="49"/>
  <c r="B78" i="49"/>
  <c r="A78" i="49"/>
  <c r="D77" i="49"/>
  <c r="C77" i="49"/>
  <c r="B77" i="49"/>
  <c r="A77" i="49"/>
  <c r="D76" i="49"/>
  <c r="C76" i="49"/>
  <c r="B76" i="49"/>
  <c r="A76" i="49"/>
  <c r="D75" i="49"/>
  <c r="C75" i="49"/>
  <c r="B75" i="49"/>
  <c r="A75" i="49"/>
  <c r="D74" i="49"/>
  <c r="C74" i="49"/>
  <c r="B74" i="49"/>
  <c r="A74" i="49"/>
  <c r="D73" i="49"/>
  <c r="C73" i="49"/>
  <c r="B73" i="49"/>
  <c r="A73" i="49"/>
  <c r="D72" i="49"/>
  <c r="C72" i="49"/>
  <c r="B72" i="49"/>
  <c r="A72" i="49"/>
  <c r="D71" i="49"/>
  <c r="C71" i="49"/>
  <c r="B71" i="49"/>
  <c r="A71" i="49"/>
  <c r="D70" i="49"/>
  <c r="C70" i="49"/>
  <c r="B70" i="49"/>
  <c r="A70" i="49"/>
  <c r="D69" i="49"/>
  <c r="C69" i="49"/>
  <c r="B69" i="49"/>
  <c r="A69" i="49"/>
  <c r="D68" i="49"/>
  <c r="C68" i="49"/>
  <c r="B68" i="49"/>
  <c r="A68" i="49"/>
  <c r="D67" i="49"/>
  <c r="C67" i="49"/>
  <c r="B67" i="49"/>
  <c r="A67" i="49"/>
  <c r="D66" i="49"/>
  <c r="C66" i="49"/>
  <c r="B66" i="49"/>
  <c r="A66" i="49"/>
  <c r="D65" i="49"/>
  <c r="C65" i="49"/>
  <c r="B65" i="49"/>
  <c r="A65" i="49"/>
  <c r="D64" i="49"/>
  <c r="C64" i="49"/>
  <c r="B64" i="49"/>
  <c r="A64" i="49"/>
  <c r="D63" i="49"/>
  <c r="C63" i="49"/>
  <c r="B63" i="49"/>
  <c r="A63" i="49"/>
  <c r="D62" i="49"/>
  <c r="C62" i="49"/>
  <c r="B62" i="49"/>
  <c r="A62" i="49"/>
  <c r="D61" i="49"/>
  <c r="C61" i="49"/>
  <c r="B61" i="49"/>
  <c r="A61" i="49"/>
  <c r="D60" i="49"/>
  <c r="C60" i="49"/>
  <c r="B60" i="49"/>
  <c r="A60" i="49"/>
  <c r="D59" i="49"/>
  <c r="C59" i="49"/>
  <c r="B59" i="49"/>
  <c r="A59" i="49"/>
  <c r="D58" i="49"/>
  <c r="C58" i="49"/>
  <c r="B58" i="49"/>
  <c r="A58" i="49"/>
  <c r="D57" i="49"/>
  <c r="C57" i="49"/>
  <c r="B57" i="49"/>
  <c r="A57" i="49"/>
  <c r="D56" i="49"/>
  <c r="C56" i="49"/>
  <c r="B56" i="49"/>
  <c r="A56" i="49"/>
  <c r="D55" i="49"/>
  <c r="C55" i="49"/>
  <c r="B55" i="49"/>
  <c r="A55" i="49"/>
  <c r="D54" i="49"/>
  <c r="C54" i="49"/>
  <c r="B54" i="49"/>
  <c r="A54" i="49"/>
  <c r="D53" i="49"/>
  <c r="C53" i="49"/>
  <c r="B53" i="49"/>
  <c r="A53" i="49"/>
  <c r="D52" i="49"/>
  <c r="C52" i="49"/>
  <c r="B52" i="49"/>
  <c r="A52" i="49"/>
  <c r="D51" i="49"/>
  <c r="C51" i="49"/>
  <c r="B51" i="49"/>
  <c r="A51" i="49"/>
  <c r="D50" i="49"/>
  <c r="C50" i="49"/>
  <c r="B50" i="49"/>
  <c r="A50" i="49"/>
  <c r="D49" i="49"/>
  <c r="C49" i="49"/>
  <c r="B49" i="49"/>
  <c r="A49" i="49"/>
  <c r="D48" i="49"/>
  <c r="C48" i="49"/>
  <c r="B48" i="49"/>
  <c r="A48" i="49"/>
  <c r="D47" i="49"/>
  <c r="C47" i="49"/>
  <c r="B47" i="49"/>
  <c r="A47" i="49"/>
  <c r="D46" i="49"/>
  <c r="C46" i="49"/>
  <c r="B46" i="49"/>
  <c r="A46" i="49"/>
  <c r="D45" i="49"/>
  <c r="C45" i="49"/>
  <c r="B45" i="49"/>
  <c r="A45" i="49"/>
  <c r="D44" i="49"/>
  <c r="C44" i="49"/>
  <c r="B44" i="49"/>
  <c r="A44" i="49"/>
  <c r="D43" i="49"/>
  <c r="C43" i="49"/>
  <c r="B43" i="49"/>
  <c r="A43" i="49"/>
  <c r="D42" i="49"/>
  <c r="C42" i="49"/>
  <c r="B42" i="49"/>
  <c r="A42" i="49"/>
  <c r="D41" i="49"/>
  <c r="C41" i="49"/>
  <c r="B41" i="49"/>
  <c r="A41" i="49"/>
  <c r="D40" i="49"/>
  <c r="C40" i="49"/>
  <c r="B40" i="49"/>
  <c r="A40" i="49"/>
  <c r="D39" i="49"/>
  <c r="C39" i="49"/>
  <c r="B39" i="49"/>
  <c r="A39" i="49"/>
  <c r="D38" i="49"/>
  <c r="C38" i="49"/>
  <c r="B38" i="49"/>
  <c r="A38" i="49"/>
  <c r="D37" i="49"/>
  <c r="C37" i="49"/>
  <c r="B37" i="49"/>
  <c r="A37" i="49"/>
  <c r="D36" i="49"/>
  <c r="C36" i="49"/>
  <c r="B36" i="49"/>
  <c r="A36" i="49"/>
  <c r="D35" i="49"/>
  <c r="C35" i="49"/>
  <c r="B35" i="49"/>
  <c r="A35" i="49"/>
  <c r="D34" i="49"/>
  <c r="C34" i="49"/>
  <c r="B34" i="49"/>
  <c r="A34" i="49"/>
  <c r="D33" i="49"/>
  <c r="C33" i="49"/>
  <c r="B33" i="49"/>
  <c r="A33" i="49"/>
  <c r="D32" i="49"/>
  <c r="C32" i="49"/>
  <c r="B32" i="49"/>
  <c r="A32" i="49"/>
  <c r="D31" i="49"/>
  <c r="C31" i="49"/>
  <c r="B31" i="49"/>
  <c r="A31" i="49"/>
  <c r="D30" i="49"/>
  <c r="C30" i="49"/>
  <c r="B30" i="49"/>
  <c r="A30" i="49"/>
  <c r="D29" i="49"/>
  <c r="C29" i="49"/>
  <c r="B29" i="49"/>
  <c r="A29" i="49"/>
  <c r="D28" i="49"/>
  <c r="C28" i="49"/>
  <c r="B28" i="49"/>
  <c r="A28" i="49"/>
  <c r="D27" i="49"/>
  <c r="C27" i="49"/>
  <c r="B27" i="49"/>
  <c r="A27" i="49"/>
  <c r="D26" i="49"/>
  <c r="C26" i="49"/>
  <c r="B26" i="49"/>
  <c r="A26" i="49"/>
  <c r="D25" i="49"/>
  <c r="C25" i="49"/>
  <c r="B25" i="49"/>
  <c r="A25" i="49"/>
  <c r="D24" i="49"/>
  <c r="C24" i="49"/>
  <c r="B24" i="49"/>
  <c r="A24" i="49"/>
  <c r="D23" i="49"/>
  <c r="C23" i="49"/>
  <c r="B23" i="49"/>
  <c r="A23" i="49"/>
  <c r="D22" i="49"/>
  <c r="C22" i="49"/>
  <c r="B22" i="49"/>
  <c r="A22" i="49"/>
  <c r="D21" i="49"/>
  <c r="C21" i="49"/>
  <c r="B21" i="49"/>
  <c r="A21" i="49"/>
  <c r="D20" i="49"/>
  <c r="C20" i="49"/>
  <c r="B20" i="49"/>
  <c r="A20" i="49"/>
  <c r="D19" i="49"/>
  <c r="C19" i="49"/>
  <c r="B19" i="49"/>
  <c r="A19" i="49"/>
  <c r="D18" i="49"/>
  <c r="C18" i="49"/>
  <c r="B18" i="49"/>
  <c r="A18" i="49"/>
  <c r="D17" i="49"/>
  <c r="C17" i="49"/>
  <c r="B17" i="49"/>
  <c r="A17" i="49"/>
  <c r="D16" i="49"/>
  <c r="C16" i="49"/>
  <c r="B16" i="49"/>
  <c r="A16" i="49"/>
  <c r="D15" i="49"/>
  <c r="C15" i="49"/>
  <c r="B15" i="49"/>
  <c r="A15" i="49"/>
  <c r="D14" i="49"/>
  <c r="C14" i="49"/>
  <c r="B14" i="49"/>
  <c r="A14" i="49"/>
  <c r="D13" i="49"/>
  <c r="C13" i="49"/>
  <c r="B13" i="49"/>
  <c r="A13" i="49"/>
  <c r="D12" i="49"/>
  <c r="C12" i="49"/>
  <c r="B12" i="49"/>
  <c r="A12" i="49"/>
  <c r="D11" i="49"/>
  <c r="C11" i="49"/>
  <c r="B11" i="49"/>
  <c r="A11" i="49"/>
  <c r="D10" i="49"/>
  <c r="C10" i="49"/>
  <c r="B10" i="49"/>
  <c r="A10" i="49"/>
  <c r="D9" i="49"/>
  <c r="C9" i="49"/>
  <c r="B9" i="49"/>
  <c r="A9" i="49"/>
  <c r="D8" i="49"/>
  <c r="C8" i="49"/>
  <c r="B8" i="49"/>
  <c r="A8" i="49"/>
  <c r="D7" i="49"/>
  <c r="C7" i="49"/>
  <c r="B7" i="49"/>
  <c r="A7" i="49"/>
  <c r="D6" i="49"/>
  <c r="C6" i="49"/>
  <c r="B6" i="49"/>
  <c r="A6" i="49"/>
  <c r="D5" i="49"/>
  <c r="C5" i="49"/>
  <c r="B5" i="49"/>
  <c r="A5" i="49"/>
  <c r="D4" i="49"/>
  <c r="C4" i="49"/>
  <c r="B4" i="49"/>
  <c r="A4" i="49"/>
  <c r="D1" i="49"/>
  <c r="D140" i="48"/>
  <c r="C140" i="48"/>
  <c r="B140" i="48"/>
  <c r="A140" i="48"/>
  <c r="D139" i="48"/>
  <c r="C139" i="48"/>
  <c r="B139" i="48"/>
  <c r="A139" i="48"/>
  <c r="D138" i="48"/>
  <c r="C138" i="48"/>
  <c r="B138" i="48"/>
  <c r="A138" i="48"/>
  <c r="D137" i="48"/>
  <c r="C137" i="48"/>
  <c r="B137" i="48"/>
  <c r="A137" i="48"/>
  <c r="D136" i="48"/>
  <c r="C136" i="48"/>
  <c r="B136" i="48"/>
  <c r="A136" i="48"/>
  <c r="D135" i="48"/>
  <c r="C135" i="48"/>
  <c r="B135" i="48"/>
  <c r="A135" i="48"/>
  <c r="D134" i="48"/>
  <c r="C134" i="48"/>
  <c r="B134" i="48"/>
  <c r="A134" i="48"/>
  <c r="D133" i="48"/>
  <c r="C133" i="48"/>
  <c r="B133" i="48"/>
  <c r="A133" i="48"/>
  <c r="D132" i="48"/>
  <c r="C132" i="48"/>
  <c r="B132" i="48"/>
  <c r="A132" i="48"/>
  <c r="D131" i="48"/>
  <c r="C131" i="48"/>
  <c r="B131" i="48"/>
  <c r="A131" i="48"/>
  <c r="D130" i="48"/>
  <c r="C130" i="48"/>
  <c r="B130" i="48"/>
  <c r="A130" i="48"/>
  <c r="D129" i="48"/>
  <c r="C129" i="48"/>
  <c r="B129" i="48"/>
  <c r="A129" i="48"/>
  <c r="D128" i="48"/>
  <c r="C128" i="48"/>
  <c r="B128" i="48"/>
  <c r="A128" i="48"/>
  <c r="D127" i="48"/>
  <c r="C127" i="48"/>
  <c r="B127" i="48"/>
  <c r="A127" i="48"/>
  <c r="D126" i="48"/>
  <c r="C126" i="48"/>
  <c r="B126" i="48"/>
  <c r="A126" i="48"/>
  <c r="D125" i="48"/>
  <c r="C125" i="48"/>
  <c r="B125" i="48"/>
  <c r="A125" i="48"/>
  <c r="D124" i="48"/>
  <c r="C124" i="48"/>
  <c r="B124" i="48"/>
  <c r="A124" i="48"/>
  <c r="D123" i="48"/>
  <c r="C123" i="48"/>
  <c r="B123" i="48"/>
  <c r="A123" i="48"/>
  <c r="D122" i="48"/>
  <c r="C122" i="48"/>
  <c r="B122" i="48"/>
  <c r="A122" i="48"/>
  <c r="D121" i="48"/>
  <c r="C121" i="48"/>
  <c r="B121" i="48"/>
  <c r="A121" i="48"/>
  <c r="D120" i="48"/>
  <c r="C120" i="48"/>
  <c r="B120" i="48"/>
  <c r="A120" i="48"/>
  <c r="D119" i="48"/>
  <c r="C119" i="48"/>
  <c r="B119" i="48"/>
  <c r="A119" i="48"/>
  <c r="D118" i="48"/>
  <c r="C118" i="48"/>
  <c r="B118" i="48"/>
  <c r="A118" i="48"/>
  <c r="D117" i="48"/>
  <c r="C117" i="48"/>
  <c r="B117" i="48"/>
  <c r="A117" i="48"/>
  <c r="D116" i="48"/>
  <c r="C116" i="48"/>
  <c r="B116" i="48"/>
  <c r="A116" i="48"/>
  <c r="D115" i="48"/>
  <c r="C115" i="48"/>
  <c r="B115" i="48"/>
  <c r="A115" i="48"/>
  <c r="D114" i="48"/>
  <c r="C114" i="48"/>
  <c r="B114" i="48"/>
  <c r="A114" i="48"/>
  <c r="D113" i="48"/>
  <c r="C113" i="48"/>
  <c r="B113" i="48"/>
  <c r="A113" i="48"/>
  <c r="D112" i="48"/>
  <c r="C112" i="48"/>
  <c r="B112" i="48"/>
  <c r="A112" i="48"/>
  <c r="D111" i="48"/>
  <c r="C111" i="48"/>
  <c r="B111" i="48"/>
  <c r="A111" i="48"/>
  <c r="D110" i="48"/>
  <c r="C110" i="48"/>
  <c r="B110" i="48"/>
  <c r="A110" i="48"/>
  <c r="D109" i="48"/>
  <c r="C109" i="48"/>
  <c r="B109" i="48"/>
  <c r="A109" i="48"/>
  <c r="D108" i="48"/>
  <c r="C108" i="48"/>
  <c r="B108" i="48"/>
  <c r="A108" i="48"/>
  <c r="D107" i="48"/>
  <c r="C107" i="48"/>
  <c r="B107" i="48"/>
  <c r="A107" i="48"/>
  <c r="D106" i="48"/>
  <c r="C106" i="48"/>
  <c r="B106" i="48"/>
  <c r="A106" i="48"/>
  <c r="D105" i="48"/>
  <c r="C105" i="48"/>
  <c r="B105" i="48"/>
  <c r="A105" i="48"/>
  <c r="D104" i="48"/>
  <c r="C104" i="48"/>
  <c r="B104" i="48"/>
  <c r="A104" i="48"/>
  <c r="D103" i="48"/>
  <c r="C103" i="48"/>
  <c r="B103" i="48"/>
  <c r="A103" i="48"/>
  <c r="D102" i="48"/>
  <c r="C102" i="48"/>
  <c r="B102" i="48"/>
  <c r="A102" i="48"/>
  <c r="D101" i="48"/>
  <c r="C101" i="48"/>
  <c r="B101" i="48"/>
  <c r="A101" i="48"/>
  <c r="D100" i="48"/>
  <c r="C100" i="48"/>
  <c r="B100" i="48"/>
  <c r="A100" i="48"/>
  <c r="D99" i="48"/>
  <c r="C99" i="48"/>
  <c r="B99" i="48"/>
  <c r="A99" i="48"/>
  <c r="D98" i="48"/>
  <c r="C98" i="48"/>
  <c r="B98" i="48"/>
  <c r="A98" i="48"/>
  <c r="D97" i="48"/>
  <c r="C97" i="48"/>
  <c r="B97" i="48"/>
  <c r="A97" i="48"/>
  <c r="D96" i="48"/>
  <c r="C96" i="48"/>
  <c r="B96" i="48"/>
  <c r="A96" i="48"/>
  <c r="D95" i="48"/>
  <c r="C95" i="48"/>
  <c r="B95" i="48"/>
  <c r="A95" i="48"/>
  <c r="D94" i="48"/>
  <c r="C94" i="48"/>
  <c r="B94" i="48"/>
  <c r="A94" i="48"/>
  <c r="D93" i="48"/>
  <c r="C93" i="48"/>
  <c r="B93" i="48"/>
  <c r="A93" i="48"/>
  <c r="D92" i="48"/>
  <c r="C92" i="48"/>
  <c r="B92" i="48"/>
  <c r="A92" i="48"/>
  <c r="D91" i="48"/>
  <c r="C91" i="48"/>
  <c r="B91" i="48"/>
  <c r="A91" i="48"/>
  <c r="D90" i="48"/>
  <c r="C90" i="48"/>
  <c r="B90" i="48"/>
  <c r="A90" i="48"/>
  <c r="D89" i="48"/>
  <c r="C89" i="48"/>
  <c r="B89" i="48"/>
  <c r="A89" i="48"/>
  <c r="D88" i="48"/>
  <c r="C88" i="48"/>
  <c r="B88" i="48"/>
  <c r="A88" i="48"/>
  <c r="D87" i="48"/>
  <c r="C87" i="48"/>
  <c r="B87" i="48"/>
  <c r="A87" i="48"/>
  <c r="D86" i="48"/>
  <c r="C86" i="48"/>
  <c r="B86" i="48"/>
  <c r="A86" i="48"/>
  <c r="D85" i="48"/>
  <c r="C85" i="48"/>
  <c r="B85" i="48"/>
  <c r="A85" i="48"/>
  <c r="D84" i="48"/>
  <c r="C84" i="48"/>
  <c r="B84" i="48"/>
  <c r="A84" i="48"/>
  <c r="D83" i="48"/>
  <c r="C83" i="48"/>
  <c r="B83" i="48"/>
  <c r="A83" i="48"/>
  <c r="D82" i="48"/>
  <c r="C82" i="48"/>
  <c r="B82" i="48"/>
  <c r="A82" i="48"/>
  <c r="D81" i="48"/>
  <c r="C81" i="48"/>
  <c r="B81" i="48"/>
  <c r="A81" i="48"/>
  <c r="D80" i="48"/>
  <c r="C80" i="48"/>
  <c r="B80" i="48"/>
  <c r="A80" i="48"/>
  <c r="D79" i="48"/>
  <c r="C79" i="48"/>
  <c r="B79" i="48"/>
  <c r="A79" i="48"/>
  <c r="D78" i="48"/>
  <c r="C78" i="48"/>
  <c r="B78" i="48"/>
  <c r="A78" i="48"/>
  <c r="D77" i="48"/>
  <c r="C77" i="48"/>
  <c r="B77" i="48"/>
  <c r="A77" i="48"/>
  <c r="D76" i="48"/>
  <c r="C76" i="48"/>
  <c r="B76" i="48"/>
  <c r="A76" i="48"/>
  <c r="D75" i="48"/>
  <c r="C75" i="48"/>
  <c r="B75" i="48"/>
  <c r="A75" i="48"/>
  <c r="D74" i="48"/>
  <c r="C74" i="48"/>
  <c r="B74" i="48"/>
  <c r="A74" i="48"/>
  <c r="D73" i="48"/>
  <c r="C73" i="48"/>
  <c r="B73" i="48"/>
  <c r="A73" i="48"/>
  <c r="D72" i="48"/>
  <c r="C72" i="48"/>
  <c r="B72" i="48"/>
  <c r="A72" i="48"/>
  <c r="D71" i="48"/>
  <c r="C71" i="48"/>
  <c r="B71" i="48"/>
  <c r="A71" i="48"/>
  <c r="D70" i="48"/>
  <c r="C70" i="48"/>
  <c r="B70" i="48"/>
  <c r="A70" i="48"/>
  <c r="D69" i="48"/>
  <c r="C69" i="48"/>
  <c r="B69" i="48"/>
  <c r="A69" i="48"/>
  <c r="D68" i="48"/>
  <c r="C68" i="48"/>
  <c r="B68" i="48"/>
  <c r="A68" i="48"/>
  <c r="D67" i="48"/>
  <c r="C67" i="48"/>
  <c r="B67" i="48"/>
  <c r="A67" i="48"/>
  <c r="D66" i="48"/>
  <c r="C66" i="48"/>
  <c r="B66" i="48"/>
  <c r="A66" i="48"/>
  <c r="D65" i="48"/>
  <c r="C65" i="48"/>
  <c r="B65" i="48"/>
  <c r="A65" i="48"/>
  <c r="D64" i="48"/>
  <c r="C64" i="48"/>
  <c r="B64" i="48"/>
  <c r="A64" i="48"/>
  <c r="D63" i="48"/>
  <c r="C63" i="48"/>
  <c r="B63" i="48"/>
  <c r="A63" i="48"/>
  <c r="D62" i="48"/>
  <c r="C62" i="48"/>
  <c r="B62" i="48"/>
  <c r="A62" i="48"/>
  <c r="D61" i="48"/>
  <c r="C61" i="48"/>
  <c r="B61" i="48"/>
  <c r="A61" i="48"/>
  <c r="D60" i="48"/>
  <c r="C60" i="48"/>
  <c r="B60" i="48"/>
  <c r="A60" i="48"/>
  <c r="D59" i="48"/>
  <c r="C59" i="48"/>
  <c r="B59" i="48"/>
  <c r="A59" i="48"/>
  <c r="D58" i="48"/>
  <c r="C58" i="48"/>
  <c r="B58" i="48"/>
  <c r="A58" i="48"/>
  <c r="D57" i="48"/>
  <c r="C57" i="48"/>
  <c r="B57" i="48"/>
  <c r="A57" i="48"/>
  <c r="D56" i="48"/>
  <c r="C56" i="48"/>
  <c r="B56" i="48"/>
  <c r="A56" i="48"/>
  <c r="D55" i="48"/>
  <c r="C55" i="48"/>
  <c r="B55" i="48"/>
  <c r="A55" i="48"/>
  <c r="D54" i="48"/>
  <c r="C54" i="48"/>
  <c r="B54" i="48"/>
  <c r="A54" i="48"/>
  <c r="D53" i="48"/>
  <c r="C53" i="48"/>
  <c r="B53" i="48"/>
  <c r="A53" i="48"/>
  <c r="D52" i="48"/>
  <c r="C52" i="48"/>
  <c r="B52" i="48"/>
  <c r="A52" i="48"/>
  <c r="D51" i="48"/>
  <c r="C51" i="48"/>
  <c r="B51" i="48"/>
  <c r="A51" i="48"/>
  <c r="D50" i="48"/>
  <c r="C50" i="48"/>
  <c r="B50" i="48"/>
  <c r="A50" i="48"/>
  <c r="D49" i="48"/>
  <c r="C49" i="48"/>
  <c r="B49" i="48"/>
  <c r="A49" i="48"/>
  <c r="D48" i="48"/>
  <c r="C48" i="48"/>
  <c r="B48" i="48"/>
  <c r="A48" i="48"/>
  <c r="D47" i="48"/>
  <c r="C47" i="48"/>
  <c r="B47" i="48"/>
  <c r="A47" i="48"/>
  <c r="D46" i="48"/>
  <c r="C46" i="48"/>
  <c r="B46" i="48"/>
  <c r="A46" i="48"/>
  <c r="D45" i="48"/>
  <c r="C45" i="48"/>
  <c r="B45" i="48"/>
  <c r="A45" i="48"/>
  <c r="D44" i="48"/>
  <c r="C44" i="48"/>
  <c r="B44" i="48"/>
  <c r="A44" i="48"/>
  <c r="D43" i="48"/>
  <c r="C43" i="48"/>
  <c r="B43" i="48"/>
  <c r="A43" i="48"/>
  <c r="D42" i="48"/>
  <c r="C42" i="48"/>
  <c r="B42" i="48"/>
  <c r="A42" i="48"/>
  <c r="D41" i="48"/>
  <c r="C41" i="48"/>
  <c r="B41" i="48"/>
  <c r="A41" i="48"/>
  <c r="D40" i="48"/>
  <c r="C40" i="48"/>
  <c r="B40" i="48"/>
  <c r="A40" i="48"/>
  <c r="D39" i="48"/>
  <c r="C39" i="48"/>
  <c r="B39" i="48"/>
  <c r="A39" i="48"/>
  <c r="D38" i="48"/>
  <c r="C38" i="48"/>
  <c r="B38" i="48"/>
  <c r="A38" i="48"/>
  <c r="D37" i="48"/>
  <c r="C37" i="48"/>
  <c r="B37" i="48"/>
  <c r="A37" i="48"/>
  <c r="D36" i="48"/>
  <c r="C36" i="48"/>
  <c r="B36" i="48"/>
  <c r="A36" i="48"/>
  <c r="D35" i="48"/>
  <c r="C35" i="48"/>
  <c r="B35" i="48"/>
  <c r="A35" i="48"/>
  <c r="D34" i="48"/>
  <c r="C34" i="48"/>
  <c r="B34" i="48"/>
  <c r="A34" i="48"/>
  <c r="D33" i="48"/>
  <c r="C33" i="48"/>
  <c r="B33" i="48"/>
  <c r="A33" i="48"/>
  <c r="D32" i="48"/>
  <c r="C32" i="48"/>
  <c r="B32" i="48"/>
  <c r="A32" i="48"/>
  <c r="D31" i="48"/>
  <c r="C31" i="48"/>
  <c r="B31" i="48"/>
  <c r="A31" i="48"/>
  <c r="D30" i="48"/>
  <c r="C30" i="48"/>
  <c r="B30" i="48"/>
  <c r="A30" i="48"/>
  <c r="D29" i="48"/>
  <c r="C29" i="48"/>
  <c r="B29" i="48"/>
  <c r="A29" i="48"/>
  <c r="D28" i="48"/>
  <c r="C28" i="48"/>
  <c r="B28" i="48"/>
  <c r="A28" i="48"/>
  <c r="D27" i="48"/>
  <c r="C27" i="48"/>
  <c r="B27" i="48"/>
  <c r="A27" i="48"/>
  <c r="D26" i="48"/>
  <c r="C26" i="48"/>
  <c r="B26" i="48"/>
  <c r="A26" i="48"/>
  <c r="D25" i="48"/>
  <c r="C25" i="48"/>
  <c r="B25" i="48"/>
  <c r="A25" i="48"/>
  <c r="D24" i="48"/>
  <c r="C24" i="48"/>
  <c r="B24" i="48"/>
  <c r="A24" i="48"/>
  <c r="D23" i="48"/>
  <c r="C23" i="48"/>
  <c r="B23" i="48"/>
  <c r="A23" i="48"/>
  <c r="D22" i="48"/>
  <c r="C22" i="48"/>
  <c r="B22" i="48"/>
  <c r="A22" i="48"/>
  <c r="D21" i="48"/>
  <c r="C21" i="48"/>
  <c r="B21" i="48"/>
  <c r="A21" i="48"/>
  <c r="D20" i="48"/>
  <c r="C20" i="48"/>
  <c r="B20" i="48"/>
  <c r="A20" i="48"/>
  <c r="D19" i="48"/>
  <c r="C19" i="48"/>
  <c r="B19" i="48"/>
  <c r="A19" i="48"/>
  <c r="D18" i="48"/>
  <c r="C18" i="48"/>
  <c r="B18" i="48"/>
  <c r="A18" i="48"/>
  <c r="D17" i="48"/>
  <c r="C17" i="48"/>
  <c r="B17" i="48"/>
  <c r="A17" i="48"/>
  <c r="D16" i="48"/>
  <c r="C16" i="48"/>
  <c r="B16" i="48"/>
  <c r="A16" i="48"/>
  <c r="D15" i="48"/>
  <c r="C15" i="48"/>
  <c r="B15" i="48"/>
  <c r="A15" i="48"/>
  <c r="D14" i="48"/>
  <c r="C14" i="48"/>
  <c r="B14" i="48"/>
  <c r="A14" i="48"/>
  <c r="D13" i="48"/>
  <c r="C13" i="48"/>
  <c r="B13" i="48"/>
  <c r="A13" i="48"/>
  <c r="D12" i="48"/>
  <c r="C12" i="48"/>
  <c r="B12" i="48"/>
  <c r="A12" i="48"/>
  <c r="D11" i="48"/>
  <c r="C11" i="48"/>
  <c r="B11" i="48"/>
  <c r="A11" i="48"/>
  <c r="D10" i="48"/>
  <c r="C10" i="48"/>
  <c r="B10" i="48"/>
  <c r="A10" i="48"/>
  <c r="D9" i="48"/>
  <c r="C9" i="48"/>
  <c r="B9" i="48"/>
  <c r="A9" i="48"/>
  <c r="D8" i="48"/>
  <c r="C8" i="48"/>
  <c r="B8" i="48"/>
  <c r="A8" i="48"/>
  <c r="D7" i="48"/>
  <c r="C7" i="48"/>
  <c r="B7" i="48"/>
  <c r="A7" i="48"/>
  <c r="D6" i="48"/>
  <c r="C6" i="48"/>
  <c r="B6" i="48"/>
  <c r="A6" i="48"/>
  <c r="D5" i="48"/>
  <c r="C5" i="48"/>
  <c r="B5" i="48"/>
  <c r="A5" i="48"/>
  <c r="D4" i="48"/>
  <c r="C4" i="48"/>
  <c r="B4" i="48"/>
  <c r="A4" i="48"/>
  <c r="D2" i="48"/>
  <c r="D140" i="47"/>
  <c r="C140" i="47"/>
  <c r="B140" i="47"/>
  <c r="A140" i="47"/>
  <c r="D139" i="47"/>
  <c r="C139" i="47"/>
  <c r="B139" i="47"/>
  <c r="A139" i="47"/>
  <c r="D138" i="47"/>
  <c r="C138" i="47"/>
  <c r="B138" i="47"/>
  <c r="A138" i="47"/>
  <c r="D137" i="47"/>
  <c r="C137" i="47"/>
  <c r="B137" i="47"/>
  <c r="A137" i="47"/>
  <c r="D136" i="47"/>
  <c r="C136" i="47"/>
  <c r="B136" i="47"/>
  <c r="A136" i="47"/>
  <c r="D135" i="47"/>
  <c r="C135" i="47"/>
  <c r="B135" i="47"/>
  <c r="A135" i="47"/>
  <c r="D134" i="47"/>
  <c r="C134" i="47"/>
  <c r="B134" i="47"/>
  <c r="A134" i="47"/>
  <c r="D133" i="47"/>
  <c r="C133" i="47"/>
  <c r="B133" i="47"/>
  <c r="A133" i="47"/>
  <c r="D132" i="47"/>
  <c r="C132" i="47"/>
  <c r="B132" i="47"/>
  <c r="A132" i="47"/>
  <c r="D131" i="47"/>
  <c r="C131" i="47"/>
  <c r="B131" i="47"/>
  <c r="A131" i="47"/>
  <c r="D130" i="47"/>
  <c r="C130" i="47"/>
  <c r="B130" i="47"/>
  <c r="A130" i="47"/>
  <c r="D129" i="47"/>
  <c r="C129" i="47"/>
  <c r="B129" i="47"/>
  <c r="A129" i="47"/>
  <c r="D128" i="47"/>
  <c r="C128" i="47"/>
  <c r="B128" i="47"/>
  <c r="A128" i="47"/>
  <c r="D127" i="47"/>
  <c r="C127" i="47"/>
  <c r="B127" i="47"/>
  <c r="A127" i="47"/>
  <c r="D126" i="47"/>
  <c r="C126" i="47"/>
  <c r="B126" i="47"/>
  <c r="A126" i="47"/>
  <c r="D125" i="47"/>
  <c r="C125" i="47"/>
  <c r="B125" i="47"/>
  <c r="A125" i="47"/>
  <c r="D124" i="47"/>
  <c r="C124" i="47"/>
  <c r="B124" i="47"/>
  <c r="A124" i="47"/>
  <c r="D123" i="47"/>
  <c r="C123" i="47"/>
  <c r="B123" i="47"/>
  <c r="A123" i="47"/>
  <c r="D122" i="47"/>
  <c r="C122" i="47"/>
  <c r="B122" i="47"/>
  <c r="A122" i="47"/>
  <c r="D121" i="47"/>
  <c r="C121" i="47"/>
  <c r="B121" i="47"/>
  <c r="A121" i="47"/>
  <c r="D120" i="47"/>
  <c r="C120" i="47"/>
  <c r="B120" i="47"/>
  <c r="A120" i="47"/>
  <c r="D119" i="47"/>
  <c r="C119" i="47"/>
  <c r="B119" i="47"/>
  <c r="A119" i="47"/>
  <c r="D118" i="47"/>
  <c r="C118" i="47"/>
  <c r="B118" i="47"/>
  <c r="A118" i="47"/>
  <c r="D117" i="47"/>
  <c r="C117" i="47"/>
  <c r="B117" i="47"/>
  <c r="A117" i="47"/>
  <c r="D116" i="47"/>
  <c r="C116" i="47"/>
  <c r="B116" i="47"/>
  <c r="A116" i="47"/>
  <c r="D115" i="47"/>
  <c r="C115" i="47"/>
  <c r="B115" i="47"/>
  <c r="A115" i="47"/>
  <c r="D114" i="47"/>
  <c r="C114" i="47"/>
  <c r="B114" i="47"/>
  <c r="A114" i="47"/>
  <c r="D113" i="47"/>
  <c r="C113" i="47"/>
  <c r="B113" i="47"/>
  <c r="A113" i="47"/>
  <c r="D112" i="47"/>
  <c r="C112" i="47"/>
  <c r="B112" i="47"/>
  <c r="A112" i="47"/>
  <c r="D111" i="47"/>
  <c r="C111" i="47"/>
  <c r="B111" i="47"/>
  <c r="A111" i="47"/>
  <c r="D110" i="47"/>
  <c r="C110" i="47"/>
  <c r="B110" i="47"/>
  <c r="A110" i="47"/>
  <c r="D109" i="47"/>
  <c r="C109" i="47"/>
  <c r="B109" i="47"/>
  <c r="A109" i="47"/>
  <c r="D108" i="47"/>
  <c r="C108" i="47"/>
  <c r="B108" i="47"/>
  <c r="A108" i="47"/>
  <c r="D107" i="47"/>
  <c r="C107" i="47"/>
  <c r="B107" i="47"/>
  <c r="A107" i="47"/>
  <c r="D106" i="47"/>
  <c r="C106" i="47"/>
  <c r="B106" i="47"/>
  <c r="A106" i="47"/>
  <c r="D105" i="47"/>
  <c r="C105" i="47"/>
  <c r="B105" i="47"/>
  <c r="A105" i="47"/>
  <c r="D104" i="47"/>
  <c r="C104" i="47"/>
  <c r="B104" i="47"/>
  <c r="A104" i="47"/>
  <c r="D103" i="47"/>
  <c r="C103" i="47"/>
  <c r="B103" i="47"/>
  <c r="A103" i="47"/>
  <c r="D102" i="47"/>
  <c r="C102" i="47"/>
  <c r="B102" i="47"/>
  <c r="A102" i="47"/>
  <c r="D101" i="47"/>
  <c r="C101" i="47"/>
  <c r="B101" i="47"/>
  <c r="A101" i="47"/>
  <c r="D100" i="47"/>
  <c r="C100" i="47"/>
  <c r="B100" i="47"/>
  <c r="A100" i="47"/>
  <c r="D99" i="47"/>
  <c r="C99" i="47"/>
  <c r="B99" i="47"/>
  <c r="A99" i="47"/>
  <c r="D98" i="47"/>
  <c r="C98" i="47"/>
  <c r="B98" i="47"/>
  <c r="A98" i="47"/>
  <c r="D97" i="47"/>
  <c r="C97" i="47"/>
  <c r="B97" i="47"/>
  <c r="A97" i="47"/>
  <c r="D96" i="47"/>
  <c r="C96" i="47"/>
  <c r="B96" i="47"/>
  <c r="A96" i="47"/>
  <c r="D95" i="47"/>
  <c r="C95" i="47"/>
  <c r="B95" i="47"/>
  <c r="A95" i="47"/>
  <c r="D94" i="47"/>
  <c r="C94" i="47"/>
  <c r="B94" i="47"/>
  <c r="A94" i="47"/>
  <c r="D93" i="47"/>
  <c r="C93" i="47"/>
  <c r="B93" i="47"/>
  <c r="A93" i="47"/>
  <c r="D92" i="47"/>
  <c r="C92" i="47"/>
  <c r="B92" i="47"/>
  <c r="A92" i="47"/>
  <c r="D91" i="47"/>
  <c r="C91" i="47"/>
  <c r="B91" i="47"/>
  <c r="A91" i="47"/>
  <c r="D90" i="47"/>
  <c r="C90" i="47"/>
  <c r="B90" i="47"/>
  <c r="A90" i="47"/>
  <c r="D89" i="47"/>
  <c r="C89" i="47"/>
  <c r="B89" i="47"/>
  <c r="A89" i="47"/>
  <c r="D88" i="47"/>
  <c r="C88" i="47"/>
  <c r="B88" i="47"/>
  <c r="A88" i="47"/>
  <c r="D87" i="47"/>
  <c r="C87" i="47"/>
  <c r="B87" i="47"/>
  <c r="A87" i="47"/>
  <c r="D86" i="47"/>
  <c r="C86" i="47"/>
  <c r="B86" i="47"/>
  <c r="A86" i="47"/>
  <c r="D85" i="47"/>
  <c r="C85" i="47"/>
  <c r="B85" i="47"/>
  <c r="A85" i="47"/>
  <c r="D84" i="47"/>
  <c r="C84" i="47"/>
  <c r="B84" i="47"/>
  <c r="A84" i="47"/>
  <c r="D83" i="47"/>
  <c r="C83" i="47"/>
  <c r="B83" i="47"/>
  <c r="A83" i="47"/>
  <c r="D82" i="47"/>
  <c r="C82" i="47"/>
  <c r="B82" i="47"/>
  <c r="A82" i="47"/>
  <c r="D81" i="47"/>
  <c r="C81" i="47"/>
  <c r="B81" i="47"/>
  <c r="A81" i="47"/>
  <c r="D80" i="47"/>
  <c r="C80" i="47"/>
  <c r="B80" i="47"/>
  <c r="A80" i="47"/>
  <c r="D79" i="47"/>
  <c r="C79" i="47"/>
  <c r="B79" i="47"/>
  <c r="A79" i="47"/>
  <c r="D78" i="47"/>
  <c r="C78" i="47"/>
  <c r="B78" i="47"/>
  <c r="A78" i="47"/>
  <c r="D77" i="47"/>
  <c r="C77" i="47"/>
  <c r="B77" i="47"/>
  <c r="A77" i="47"/>
  <c r="D76" i="47"/>
  <c r="C76" i="47"/>
  <c r="B76" i="47"/>
  <c r="A76" i="47"/>
  <c r="D75" i="47"/>
  <c r="C75" i="47"/>
  <c r="B75" i="47"/>
  <c r="A75" i="47"/>
  <c r="D74" i="47"/>
  <c r="C74" i="47"/>
  <c r="B74" i="47"/>
  <c r="A74" i="47"/>
  <c r="D73" i="47"/>
  <c r="C73" i="47"/>
  <c r="B73" i="47"/>
  <c r="A73" i="47"/>
  <c r="D72" i="47"/>
  <c r="C72" i="47"/>
  <c r="B72" i="47"/>
  <c r="A72" i="47"/>
  <c r="D71" i="47"/>
  <c r="C71" i="47"/>
  <c r="B71" i="47"/>
  <c r="A71" i="47"/>
  <c r="D70" i="47"/>
  <c r="C70" i="47"/>
  <c r="B70" i="47"/>
  <c r="A70" i="47"/>
  <c r="D69" i="47"/>
  <c r="C69" i="47"/>
  <c r="B69" i="47"/>
  <c r="A69" i="47"/>
  <c r="D68" i="47"/>
  <c r="C68" i="47"/>
  <c r="B68" i="47"/>
  <c r="A68" i="47"/>
  <c r="D67" i="47"/>
  <c r="C67" i="47"/>
  <c r="B67" i="47"/>
  <c r="A67" i="47"/>
  <c r="D66" i="47"/>
  <c r="C66" i="47"/>
  <c r="B66" i="47"/>
  <c r="A66" i="47"/>
  <c r="D65" i="47"/>
  <c r="C65" i="47"/>
  <c r="B65" i="47"/>
  <c r="A65" i="47"/>
  <c r="D64" i="47"/>
  <c r="C64" i="47"/>
  <c r="B64" i="47"/>
  <c r="A64" i="47"/>
  <c r="D63" i="47"/>
  <c r="C63" i="47"/>
  <c r="B63" i="47"/>
  <c r="A63" i="47"/>
  <c r="D62" i="47"/>
  <c r="C62" i="47"/>
  <c r="B62" i="47"/>
  <c r="A62" i="47"/>
  <c r="D61" i="47"/>
  <c r="C61" i="47"/>
  <c r="B61" i="47"/>
  <c r="A61" i="47"/>
  <c r="D60" i="47"/>
  <c r="C60" i="47"/>
  <c r="B60" i="47"/>
  <c r="A60" i="47"/>
  <c r="D59" i="47"/>
  <c r="C59" i="47"/>
  <c r="B59" i="47"/>
  <c r="A59" i="47"/>
  <c r="D58" i="47"/>
  <c r="C58" i="47"/>
  <c r="B58" i="47"/>
  <c r="A58" i="47"/>
  <c r="D57" i="47"/>
  <c r="C57" i="47"/>
  <c r="B57" i="47"/>
  <c r="A57" i="47"/>
  <c r="D56" i="47"/>
  <c r="C56" i="47"/>
  <c r="B56" i="47"/>
  <c r="A56" i="47"/>
  <c r="D55" i="47"/>
  <c r="C55" i="47"/>
  <c r="B55" i="47"/>
  <c r="A55" i="47"/>
  <c r="D54" i="47"/>
  <c r="C54" i="47"/>
  <c r="B54" i="47"/>
  <c r="A54" i="47"/>
  <c r="D53" i="47"/>
  <c r="C53" i="47"/>
  <c r="B53" i="47"/>
  <c r="A53" i="47"/>
  <c r="D52" i="47"/>
  <c r="C52" i="47"/>
  <c r="B52" i="47"/>
  <c r="A52" i="47"/>
  <c r="D51" i="47"/>
  <c r="C51" i="47"/>
  <c r="B51" i="47"/>
  <c r="A51" i="47"/>
  <c r="D50" i="47"/>
  <c r="C50" i="47"/>
  <c r="B50" i="47"/>
  <c r="A50" i="47"/>
  <c r="D49" i="47"/>
  <c r="C49" i="47"/>
  <c r="B49" i="47"/>
  <c r="A49" i="47"/>
  <c r="D48" i="47"/>
  <c r="C48" i="47"/>
  <c r="B48" i="47"/>
  <c r="A48" i="47"/>
  <c r="D47" i="47"/>
  <c r="C47" i="47"/>
  <c r="B47" i="47"/>
  <c r="A47" i="47"/>
  <c r="D46" i="47"/>
  <c r="C46" i="47"/>
  <c r="B46" i="47"/>
  <c r="A46" i="47"/>
  <c r="D45" i="47"/>
  <c r="C45" i="47"/>
  <c r="B45" i="47"/>
  <c r="A45" i="47"/>
  <c r="D44" i="47"/>
  <c r="C44" i="47"/>
  <c r="B44" i="47"/>
  <c r="A44" i="47"/>
  <c r="D43" i="47"/>
  <c r="C43" i="47"/>
  <c r="B43" i="47"/>
  <c r="A43" i="47"/>
  <c r="D42" i="47"/>
  <c r="C42" i="47"/>
  <c r="B42" i="47"/>
  <c r="A42" i="47"/>
  <c r="D41" i="47"/>
  <c r="C41" i="47"/>
  <c r="B41" i="47"/>
  <c r="A41" i="47"/>
  <c r="D40" i="47"/>
  <c r="C40" i="47"/>
  <c r="B40" i="47"/>
  <c r="A40" i="47"/>
  <c r="D39" i="47"/>
  <c r="C39" i="47"/>
  <c r="B39" i="47"/>
  <c r="A39" i="47"/>
  <c r="D38" i="47"/>
  <c r="C38" i="47"/>
  <c r="B38" i="47"/>
  <c r="A38" i="47"/>
  <c r="D37" i="47"/>
  <c r="C37" i="47"/>
  <c r="B37" i="47"/>
  <c r="A37" i="47"/>
  <c r="D36" i="47"/>
  <c r="C36" i="47"/>
  <c r="B36" i="47"/>
  <c r="A36" i="47"/>
  <c r="D35" i="47"/>
  <c r="C35" i="47"/>
  <c r="B35" i="47"/>
  <c r="A35" i="47"/>
  <c r="D34" i="47"/>
  <c r="C34" i="47"/>
  <c r="B34" i="47"/>
  <c r="A34" i="47"/>
  <c r="D33" i="47"/>
  <c r="C33" i="47"/>
  <c r="B33" i="47"/>
  <c r="A33" i="47"/>
  <c r="D32" i="47"/>
  <c r="C32" i="47"/>
  <c r="B32" i="47"/>
  <c r="A32" i="47"/>
  <c r="D31" i="47"/>
  <c r="C31" i="47"/>
  <c r="B31" i="47"/>
  <c r="A31" i="47"/>
  <c r="D30" i="47"/>
  <c r="C30" i="47"/>
  <c r="B30" i="47"/>
  <c r="A30" i="47"/>
  <c r="D29" i="47"/>
  <c r="C29" i="47"/>
  <c r="B29" i="47"/>
  <c r="A29" i="47"/>
  <c r="D28" i="47"/>
  <c r="C28" i="47"/>
  <c r="B28" i="47"/>
  <c r="A28" i="47"/>
  <c r="D27" i="47"/>
  <c r="C27" i="47"/>
  <c r="B27" i="47"/>
  <c r="A27" i="47"/>
  <c r="D26" i="47"/>
  <c r="C26" i="47"/>
  <c r="B26" i="47"/>
  <c r="A26" i="47"/>
  <c r="D25" i="47"/>
  <c r="C25" i="47"/>
  <c r="B25" i="47"/>
  <c r="A25" i="47"/>
  <c r="D24" i="47"/>
  <c r="C24" i="47"/>
  <c r="B24" i="47"/>
  <c r="A24" i="47"/>
  <c r="D23" i="47"/>
  <c r="C23" i="47"/>
  <c r="B23" i="47"/>
  <c r="A23" i="47"/>
  <c r="D22" i="47"/>
  <c r="C22" i="47"/>
  <c r="B22" i="47"/>
  <c r="A22" i="47"/>
  <c r="D21" i="47"/>
  <c r="C21" i="47"/>
  <c r="B21" i="47"/>
  <c r="A21" i="47"/>
  <c r="D20" i="47"/>
  <c r="C20" i="47"/>
  <c r="B20" i="47"/>
  <c r="A20" i="47"/>
  <c r="D19" i="47"/>
  <c r="C19" i="47"/>
  <c r="B19" i="47"/>
  <c r="A19" i="47"/>
  <c r="D18" i="47"/>
  <c r="C18" i="47"/>
  <c r="B18" i="47"/>
  <c r="A18" i="47"/>
  <c r="D17" i="47"/>
  <c r="C17" i="47"/>
  <c r="B17" i="47"/>
  <c r="A17" i="47"/>
  <c r="D16" i="47"/>
  <c r="C16" i="47"/>
  <c r="B16" i="47"/>
  <c r="A16" i="47"/>
  <c r="D15" i="47"/>
  <c r="C15" i="47"/>
  <c r="B15" i="47"/>
  <c r="A15" i="47"/>
  <c r="D14" i="47"/>
  <c r="C14" i="47"/>
  <c r="B14" i="47"/>
  <c r="A14" i="47"/>
  <c r="D13" i="47"/>
  <c r="C13" i="47"/>
  <c r="B13" i="47"/>
  <c r="A13" i="47"/>
  <c r="D12" i="47"/>
  <c r="C12" i="47"/>
  <c r="B12" i="47"/>
  <c r="A12" i="47"/>
  <c r="D11" i="47"/>
  <c r="C11" i="47"/>
  <c r="B11" i="47"/>
  <c r="A11" i="47"/>
  <c r="D10" i="47"/>
  <c r="C10" i="47"/>
  <c r="B10" i="47"/>
  <c r="A10" i="47"/>
  <c r="D9" i="47"/>
  <c r="C9" i="47"/>
  <c r="B9" i="47"/>
  <c r="A9" i="47"/>
  <c r="D8" i="47"/>
  <c r="C8" i="47"/>
  <c r="B8" i="47"/>
  <c r="A8" i="47"/>
  <c r="D7" i="47"/>
  <c r="C7" i="47"/>
  <c r="B7" i="47"/>
  <c r="A7" i="47"/>
  <c r="D6" i="47"/>
  <c r="C6" i="47"/>
  <c r="B6" i="47"/>
  <c r="A6" i="47"/>
  <c r="D5" i="47"/>
  <c r="C5" i="47"/>
  <c r="B5" i="47"/>
  <c r="A5" i="47"/>
  <c r="D4" i="47"/>
  <c r="C4" i="47"/>
  <c r="B4" i="47"/>
  <c r="A4" i="47"/>
  <c r="D2" i="47"/>
  <c r="D140" i="46"/>
  <c r="C140" i="46"/>
  <c r="B140" i="46"/>
  <c r="A140" i="46"/>
  <c r="D139" i="46"/>
  <c r="C139" i="46"/>
  <c r="B139" i="46"/>
  <c r="A139" i="46"/>
  <c r="D138" i="46"/>
  <c r="C138" i="46"/>
  <c r="B138" i="46"/>
  <c r="A138" i="46"/>
  <c r="D137" i="46"/>
  <c r="C137" i="46"/>
  <c r="B137" i="46"/>
  <c r="A137" i="46"/>
  <c r="D136" i="46"/>
  <c r="C136" i="46"/>
  <c r="B136" i="46"/>
  <c r="A136" i="46"/>
  <c r="D135" i="46"/>
  <c r="C135" i="46"/>
  <c r="B135" i="46"/>
  <c r="A135" i="46"/>
  <c r="D134" i="46"/>
  <c r="C134" i="46"/>
  <c r="B134" i="46"/>
  <c r="A134" i="46"/>
  <c r="D133" i="46"/>
  <c r="C133" i="46"/>
  <c r="B133" i="46"/>
  <c r="A133" i="46"/>
  <c r="D132" i="46"/>
  <c r="C132" i="46"/>
  <c r="B132" i="46"/>
  <c r="A132" i="46"/>
  <c r="D131" i="46"/>
  <c r="C131" i="46"/>
  <c r="B131" i="46"/>
  <c r="A131" i="46"/>
  <c r="D130" i="46"/>
  <c r="C130" i="46"/>
  <c r="B130" i="46"/>
  <c r="A130" i="46"/>
  <c r="D129" i="46"/>
  <c r="C129" i="46"/>
  <c r="B129" i="46"/>
  <c r="A129" i="46"/>
  <c r="D128" i="46"/>
  <c r="C128" i="46"/>
  <c r="B128" i="46"/>
  <c r="A128" i="46"/>
  <c r="D127" i="46"/>
  <c r="C127" i="46"/>
  <c r="B127" i="46"/>
  <c r="A127" i="46"/>
  <c r="D126" i="46"/>
  <c r="C126" i="46"/>
  <c r="B126" i="46"/>
  <c r="A126" i="46"/>
  <c r="D125" i="46"/>
  <c r="C125" i="46"/>
  <c r="B125" i="46"/>
  <c r="A125" i="46"/>
  <c r="D124" i="46"/>
  <c r="C124" i="46"/>
  <c r="B124" i="46"/>
  <c r="A124" i="46"/>
  <c r="D123" i="46"/>
  <c r="C123" i="46"/>
  <c r="B123" i="46"/>
  <c r="A123" i="46"/>
  <c r="D122" i="46"/>
  <c r="C122" i="46"/>
  <c r="B122" i="46"/>
  <c r="A122" i="46"/>
  <c r="D121" i="46"/>
  <c r="C121" i="46"/>
  <c r="B121" i="46"/>
  <c r="A121" i="46"/>
  <c r="D120" i="46"/>
  <c r="C120" i="46"/>
  <c r="B120" i="46"/>
  <c r="A120" i="46"/>
  <c r="D119" i="46"/>
  <c r="C119" i="46"/>
  <c r="B119" i="46"/>
  <c r="A119" i="46"/>
  <c r="D118" i="46"/>
  <c r="C118" i="46"/>
  <c r="B118" i="46"/>
  <c r="A118" i="46"/>
  <c r="D117" i="46"/>
  <c r="C117" i="46"/>
  <c r="B117" i="46"/>
  <c r="A117" i="46"/>
  <c r="D116" i="46"/>
  <c r="C116" i="46"/>
  <c r="B116" i="46"/>
  <c r="A116" i="46"/>
  <c r="D115" i="46"/>
  <c r="C115" i="46"/>
  <c r="B115" i="46"/>
  <c r="A115" i="46"/>
  <c r="D114" i="46"/>
  <c r="C114" i="46"/>
  <c r="B114" i="46"/>
  <c r="A114" i="46"/>
  <c r="D113" i="46"/>
  <c r="C113" i="46"/>
  <c r="B113" i="46"/>
  <c r="A113" i="46"/>
  <c r="D112" i="46"/>
  <c r="C112" i="46"/>
  <c r="B112" i="46"/>
  <c r="A112" i="46"/>
  <c r="D111" i="46"/>
  <c r="C111" i="46"/>
  <c r="B111" i="46"/>
  <c r="A111" i="46"/>
  <c r="D110" i="46"/>
  <c r="C110" i="46"/>
  <c r="B110" i="46"/>
  <c r="A110" i="46"/>
  <c r="D109" i="46"/>
  <c r="C109" i="46"/>
  <c r="B109" i="46"/>
  <c r="A109" i="46"/>
  <c r="D108" i="46"/>
  <c r="C108" i="46"/>
  <c r="B108" i="46"/>
  <c r="A108" i="46"/>
  <c r="D107" i="46"/>
  <c r="C107" i="46"/>
  <c r="B107" i="46"/>
  <c r="A107" i="46"/>
  <c r="D106" i="46"/>
  <c r="C106" i="46"/>
  <c r="B106" i="46"/>
  <c r="A106" i="46"/>
  <c r="D105" i="46"/>
  <c r="C105" i="46"/>
  <c r="B105" i="46"/>
  <c r="A105" i="46"/>
  <c r="D104" i="46"/>
  <c r="C104" i="46"/>
  <c r="B104" i="46"/>
  <c r="A104" i="46"/>
  <c r="D103" i="46"/>
  <c r="C103" i="46"/>
  <c r="B103" i="46"/>
  <c r="A103" i="46"/>
  <c r="D102" i="46"/>
  <c r="C102" i="46"/>
  <c r="B102" i="46"/>
  <c r="A102" i="46"/>
  <c r="D101" i="46"/>
  <c r="C101" i="46"/>
  <c r="B101" i="46"/>
  <c r="A101" i="46"/>
  <c r="D100" i="46"/>
  <c r="C100" i="46"/>
  <c r="B100" i="46"/>
  <c r="A100" i="46"/>
  <c r="D99" i="46"/>
  <c r="C99" i="46"/>
  <c r="B99" i="46"/>
  <c r="A99" i="46"/>
  <c r="D98" i="46"/>
  <c r="C98" i="46"/>
  <c r="B98" i="46"/>
  <c r="A98" i="46"/>
  <c r="D97" i="46"/>
  <c r="C97" i="46"/>
  <c r="B97" i="46"/>
  <c r="A97" i="46"/>
  <c r="D96" i="46"/>
  <c r="C96" i="46"/>
  <c r="B96" i="46"/>
  <c r="A96" i="46"/>
  <c r="D95" i="46"/>
  <c r="C95" i="46"/>
  <c r="B95" i="46"/>
  <c r="A95" i="46"/>
  <c r="D94" i="46"/>
  <c r="C94" i="46"/>
  <c r="B94" i="46"/>
  <c r="A94" i="46"/>
  <c r="D93" i="46"/>
  <c r="C93" i="46"/>
  <c r="B93" i="46"/>
  <c r="A93" i="46"/>
  <c r="D92" i="46"/>
  <c r="C92" i="46"/>
  <c r="B92" i="46"/>
  <c r="A92" i="46"/>
  <c r="D91" i="46"/>
  <c r="C91" i="46"/>
  <c r="B91" i="46"/>
  <c r="A91" i="46"/>
  <c r="D90" i="46"/>
  <c r="C90" i="46"/>
  <c r="B90" i="46"/>
  <c r="A90" i="46"/>
  <c r="D89" i="46"/>
  <c r="C89" i="46"/>
  <c r="B89" i="46"/>
  <c r="A89" i="46"/>
  <c r="D88" i="46"/>
  <c r="C88" i="46"/>
  <c r="B88" i="46"/>
  <c r="A88" i="46"/>
  <c r="D87" i="46"/>
  <c r="C87" i="46"/>
  <c r="B87" i="46"/>
  <c r="A87" i="46"/>
  <c r="D86" i="46"/>
  <c r="C86" i="46"/>
  <c r="B86" i="46"/>
  <c r="A86" i="46"/>
  <c r="D85" i="46"/>
  <c r="C85" i="46"/>
  <c r="B85" i="46"/>
  <c r="A85" i="46"/>
  <c r="D84" i="46"/>
  <c r="C84" i="46"/>
  <c r="B84" i="46"/>
  <c r="A84" i="46"/>
  <c r="D83" i="46"/>
  <c r="C83" i="46"/>
  <c r="B83" i="46"/>
  <c r="A83" i="46"/>
  <c r="D82" i="46"/>
  <c r="C82" i="46"/>
  <c r="B82" i="46"/>
  <c r="A82" i="46"/>
  <c r="D81" i="46"/>
  <c r="C81" i="46"/>
  <c r="B81" i="46"/>
  <c r="A81" i="46"/>
  <c r="D80" i="46"/>
  <c r="C80" i="46"/>
  <c r="B80" i="46"/>
  <c r="A80" i="46"/>
  <c r="D79" i="46"/>
  <c r="C79" i="46"/>
  <c r="B79" i="46"/>
  <c r="A79" i="46"/>
  <c r="D78" i="46"/>
  <c r="C78" i="46"/>
  <c r="B78" i="46"/>
  <c r="A78" i="46"/>
  <c r="D77" i="46"/>
  <c r="C77" i="46"/>
  <c r="B77" i="46"/>
  <c r="A77" i="46"/>
  <c r="D76" i="46"/>
  <c r="C76" i="46"/>
  <c r="B76" i="46"/>
  <c r="A76" i="46"/>
  <c r="D75" i="46"/>
  <c r="C75" i="46"/>
  <c r="B75" i="46"/>
  <c r="A75" i="46"/>
  <c r="D74" i="46"/>
  <c r="C74" i="46"/>
  <c r="B74" i="46"/>
  <c r="A74" i="46"/>
  <c r="D73" i="46"/>
  <c r="C73" i="46"/>
  <c r="B73" i="46"/>
  <c r="A73" i="46"/>
  <c r="D72" i="46"/>
  <c r="C72" i="46"/>
  <c r="B72" i="46"/>
  <c r="A72" i="46"/>
  <c r="D71" i="46"/>
  <c r="C71" i="46"/>
  <c r="B71" i="46"/>
  <c r="A71" i="46"/>
  <c r="D70" i="46"/>
  <c r="C70" i="46"/>
  <c r="B70" i="46"/>
  <c r="A70" i="46"/>
  <c r="D69" i="46"/>
  <c r="C69" i="46"/>
  <c r="B69" i="46"/>
  <c r="A69" i="46"/>
  <c r="D68" i="46"/>
  <c r="C68" i="46"/>
  <c r="B68" i="46"/>
  <c r="A68" i="46"/>
  <c r="D67" i="46"/>
  <c r="C67" i="46"/>
  <c r="B67" i="46"/>
  <c r="A67" i="46"/>
  <c r="D66" i="46"/>
  <c r="C66" i="46"/>
  <c r="B66" i="46"/>
  <c r="A66" i="46"/>
  <c r="D65" i="46"/>
  <c r="C65" i="46"/>
  <c r="B65" i="46"/>
  <c r="A65" i="46"/>
  <c r="D64" i="46"/>
  <c r="C64" i="46"/>
  <c r="B64" i="46"/>
  <c r="A64" i="46"/>
  <c r="D63" i="46"/>
  <c r="C63" i="46"/>
  <c r="B63" i="46"/>
  <c r="A63" i="46"/>
  <c r="D62" i="46"/>
  <c r="C62" i="46"/>
  <c r="B62" i="46"/>
  <c r="A62" i="46"/>
  <c r="D61" i="46"/>
  <c r="C61" i="46"/>
  <c r="B61" i="46"/>
  <c r="A61" i="46"/>
  <c r="D60" i="46"/>
  <c r="C60" i="46"/>
  <c r="B60" i="46"/>
  <c r="A60" i="46"/>
  <c r="D59" i="46"/>
  <c r="C59" i="46"/>
  <c r="B59" i="46"/>
  <c r="A59" i="46"/>
  <c r="D58" i="46"/>
  <c r="C58" i="46"/>
  <c r="B58" i="46"/>
  <c r="A58" i="46"/>
  <c r="D57" i="46"/>
  <c r="C57" i="46"/>
  <c r="B57" i="46"/>
  <c r="A57" i="46"/>
  <c r="D56" i="46"/>
  <c r="C56" i="46"/>
  <c r="B56" i="46"/>
  <c r="A56" i="46"/>
  <c r="D55" i="46"/>
  <c r="C55" i="46"/>
  <c r="B55" i="46"/>
  <c r="A55" i="46"/>
  <c r="D54" i="46"/>
  <c r="C54" i="46"/>
  <c r="B54" i="46"/>
  <c r="A54" i="46"/>
  <c r="D53" i="46"/>
  <c r="C53" i="46"/>
  <c r="B53" i="46"/>
  <c r="A53" i="46"/>
  <c r="D52" i="46"/>
  <c r="C52" i="46"/>
  <c r="B52" i="46"/>
  <c r="A52" i="46"/>
  <c r="D51" i="46"/>
  <c r="C51" i="46"/>
  <c r="B51" i="46"/>
  <c r="A51" i="46"/>
  <c r="D50" i="46"/>
  <c r="C50" i="46"/>
  <c r="B50" i="46"/>
  <c r="A50" i="46"/>
  <c r="D49" i="46"/>
  <c r="C49" i="46"/>
  <c r="B49" i="46"/>
  <c r="A49" i="46"/>
  <c r="D48" i="46"/>
  <c r="C48" i="46"/>
  <c r="B48" i="46"/>
  <c r="A48" i="46"/>
  <c r="D47" i="46"/>
  <c r="C47" i="46"/>
  <c r="B47" i="46"/>
  <c r="A47" i="46"/>
  <c r="D46" i="46"/>
  <c r="C46" i="46"/>
  <c r="B46" i="46"/>
  <c r="A46" i="46"/>
  <c r="D45" i="46"/>
  <c r="C45" i="46"/>
  <c r="B45" i="46"/>
  <c r="A45" i="46"/>
  <c r="D44" i="46"/>
  <c r="C44" i="46"/>
  <c r="B44" i="46"/>
  <c r="A44" i="46"/>
  <c r="D43" i="46"/>
  <c r="C43" i="46"/>
  <c r="B43" i="46"/>
  <c r="A43" i="46"/>
  <c r="D42" i="46"/>
  <c r="C42" i="46"/>
  <c r="B42" i="46"/>
  <c r="A42" i="46"/>
  <c r="D41" i="46"/>
  <c r="C41" i="46"/>
  <c r="B41" i="46"/>
  <c r="A41" i="46"/>
  <c r="D40" i="46"/>
  <c r="C40" i="46"/>
  <c r="B40" i="46"/>
  <c r="A40" i="46"/>
  <c r="D39" i="46"/>
  <c r="C39" i="46"/>
  <c r="B39" i="46"/>
  <c r="A39" i="46"/>
  <c r="D38" i="46"/>
  <c r="C38" i="46"/>
  <c r="B38" i="46"/>
  <c r="A38" i="46"/>
  <c r="D37" i="46"/>
  <c r="C37" i="46"/>
  <c r="B37" i="46"/>
  <c r="A37" i="46"/>
  <c r="D36" i="46"/>
  <c r="C36" i="46"/>
  <c r="B36" i="46"/>
  <c r="A36" i="46"/>
  <c r="D35" i="46"/>
  <c r="C35" i="46"/>
  <c r="B35" i="46"/>
  <c r="A35" i="46"/>
  <c r="D34" i="46"/>
  <c r="C34" i="46"/>
  <c r="B34" i="46"/>
  <c r="A34" i="46"/>
  <c r="D33" i="46"/>
  <c r="C33" i="46"/>
  <c r="B33" i="46"/>
  <c r="A33" i="46"/>
  <c r="D32" i="46"/>
  <c r="C32" i="46"/>
  <c r="B32" i="46"/>
  <c r="A32" i="46"/>
  <c r="D31" i="46"/>
  <c r="C31" i="46"/>
  <c r="B31" i="46"/>
  <c r="A31" i="46"/>
  <c r="D30" i="46"/>
  <c r="C30" i="46"/>
  <c r="B30" i="46"/>
  <c r="A30" i="46"/>
  <c r="D29" i="46"/>
  <c r="C29" i="46"/>
  <c r="B29" i="46"/>
  <c r="A29" i="46"/>
  <c r="D28" i="46"/>
  <c r="C28" i="46"/>
  <c r="B28" i="46"/>
  <c r="A28" i="46"/>
  <c r="D27" i="46"/>
  <c r="C27" i="46"/>
  <c r="B27" i="46"/>
  <c r="A27" i="46"/>
  <c r="D26" i="46"/>
  <c r="C26" i="46"/>
  <c r="B26" i="46"/>
  <c r="A26" i="46"/>
  <c r="D25" i="46"/>
  <c r="C25" i="46"/>
  <c r="B25" i="46"/>
  <c r="A25" i="46"/>
  <c r="D24" i="46"/>
  <c r="C24" i="46"/>
  <c r="B24" i="46"/>
  <c r="A24" i="46"/>
  <c r="D23" i="46"/>
  <c r="C23" i="46"/>
  <c r="B23" i="46"/>
  <c r="A23" i="46"/>
  <c r="D22" i="46"/>
  <c r="C22" i="46"/>
  <c r="B22" i="46"/>
  <c r="A22" i="46"/>
  <c r="D21" i="46"/>
  <c r="C21" i="46"/>
  <c r="B21" i="46"/>
  <c r="A21" i="46"/>
  <c r="D20" i="46"/>
  <c r="C20" i="46"/>
  <c r="B20" i="46"/>
  <c r="A20" i="46"/>
  <c r="D19" i="46"/>
  <c r="C19" i="46"/>
  <c r="B19" i="46"/>
  <c r="A19" i="46"/>
  <c r="D18" i="46"/>
  <c r="C18" i="46"/>
  <c r="B18" i="46"/>
  <c r="A18" i="46"/>
  <c r="D17" i="46"/>
  <c r="C17" i="46"/>
  <c r="B17" i="46"/>
  <c r="A17" i="46"/>
  <c r="D16" i="46"/>
  <c r="C16" i="46"/>
  <c r="B16" i="46"/>
  <c r="A16" i="46"/>
  <c r="D15" i="46"/>
  <c r="C15" i="46"/>
  <c r="B15" i="46"/>
  <c r="A15" i="46"/>
  <c r="D14" i="46"/>
  <c r="C14" i="46"/>
  <c r="B14" i="46"/>
  <c r="A14" i="46"/>
  <c r="D13" i="46"/>
  <c r="C13" i="46"/>
  <c r="B13" i="46"/>
  <c r="A13" i="46"/>
  <c r="D12" i="46"/>
  <c r="C12" i="46"/>
  <c r="B12" i="46"/>
  <c r="A12" i="46"/>
  <c r="D11" i="46"/>
  <c r="C11" i="46"/>
  <c r="B11" i="46"/>
  <c r="A11" i="46"/>
  <c r="D10" i="46"/>
  <c r="C10" i="46"/>
  <c r="B10" i="46"/>
  <c r="A10" i="46"/>
  <c r="D9" i="46"/>
  <c r="C9" i="46"/>
  <c r="B9" i="46"/>
  <c r="A9" i="46"/>
  <c r="D8" i="46"/>
  <c r="C8" i="46"/>
  <c r="B8" i="46"/>
  <c r="A8" i="46"/>
  <c r="D7" i="46"/>
  <c r="C7" i="46"/>
  <c r="B7" i="46"/>
  <c r="A7" i="46"/>
  <c r="D6" i="46"/>
  <c r="C6" i="46"/>
  <c r="B6" i="46"/>
  <c r="A6" i="46"/>
  <c r="D5" i="46"/>
  <c r="C5" i="46"/>
  <c r="B5" i="46"/>
  <c r="A5" i="46"/>
  <c r="D4" i="46"/>
  <c r="C4" i="46"/>
  <c r="B4" i="46"/>
  <c r="A4" i="46"/>
  <c r="D2" i="46"/>
  <c r="D140" i="45"/>
  <c r="C140" i="45"/>
  <c r="B140" i="45"/>
  <c r="A140" i="45"/>
  <c r="D139" i="45"/>
  <c r="C139" i="45"/>
  <c r="B139" i="45"/>
  <c r="A139" i="45"/>
  <c r="D138" i="45"/>
  <c r="C138" i="45"/>
  <c r="B138" i="45"/>
  <c r="A138" i="45"/>
  <c r="D137" i="45"/>
  <c r="C137" i="45"/>
  <c r="B137" i="45"/>
  <c r="A137" i="45"/>
  <c r="D136" i="45"/>
  <c r="C136" i="45"/>
  <c r="B136" i="45"/>
  <c r="A136" i="45"/>
  <c r="D135" i="45"/>
  <c r="C135" i="45"/>
  <c r="B135" i="45"/>
  <c r="A135" i="45"/>
  <c r="D134" i="45"/>
  <c r="C134" i="45"/>
  <c r="B134" i="45"/>
  <c r="A134" i="45"/>
  <c r="D133" i="45"/>
  <c r="C133" i="45"/>
  <c r="B133" i="45"/>
  <c r="A133" i="45"/>
  <c r="D132" i="45"/>
  <c r="C132" i="45"/>
  <c r="B132" i="45"/>
  <c r="A132" i="45"/>
  <c r="D131" i="45"/>
  <c r="C131" i="45"/>
  <c r="B131" i="45"/>
  <c r="A131" i="45"/>
  <c r="D130" i="45"/>
  <c r="C130" i="45"/>
  <c r="B130" i="45"/>
  <c r="A130" i="45"/>
  <c r="D129" i="45"/>
  <c r="C129" i="45"/>
  <c r="B129" i="45"/>
  <c r="A129" i="45"/>
  <c r="D128" i="45"/>
  <c r="C128" i="45"/>
  <c r="B128" i="45"/>
  <c r="A128" i="45"/>
  <c r="D127" i="45"/>
  <c r="C127" i="45"/>
  <c r="B127" i="45"/>
  <c r="A127" i="45"/>
  <c r="D126" i="45"/>
  <c r="C126" i="45"/>
  <c r="B126" i="45"/>
  <c r="A126" i="45"/>
  <c r="D125" i="45"/>
  <c r="C125" i="45"/>
  <c r="B125" i="45"/>
  <c r="A125" i="45"/>
  <c r="D124" i="45"/>
  <c r="C124" i="45"/>
  <c r="B124" i="45"/>
  <c r="A124" i="45"/>
  <c r="D123" i="45"/>
  <c r="C123" i="45"/>
  <c r="B123" i="45"/>
  <c r="A123" i="45"/>
  <c r="D122" i="45"/>
  <c r="C122" i="45"/>
  <c r="B122" i="45"/>
  <c r="A122" i="45"/>
  <c r="D121" i="45"/>
  <c r="C121" i="45"/>
  <c r="B121" i="45"/>
  <c r="A121" i="45"/>
  <c r="D120" i="45"/>
  <c r="C120" i="45"/>
  <c r="B120" i="45"/>
  <c r="A120" i="45"/>
  <c r="D119" i="45"/>
  <c r="C119" i="45"/>
  <c r="B119" i="45"/>
  <c r="A119" i="45"/>
  <c r="D118" i="45"/>
  <c r="C118" i="45"/>
  <c r="B118" i="45"/>
  <c r="A118" i="45"/>
  <c r="D117" i="45"/>
  <c r="C117" i="45"/>
  <c r="B117" i="45"/>
  <c r="A117" i="45"/>
  <c r="D116" i="45"/>
  <c r="C116" i="45"/>
  <c r="B116" i="45"/>
  <c r="A116" i="45"/>
  <c r="D115" i="45"/>
  <c r="C115" i="45"/>
  <c r="B115" i="45"/>
  <c r="A115" i="45"/>
  <c r="D114" i="45"/>
  <c r="C114" i="45"/>
  <c r="B114" i="45"/>
  <c r="A114" i="45"/>
  <c r="D113" i="45"/>
  <c r="C113" i="45"/>
  <c r="B113" i="45"/>
  <c r="A113" i="45"/>
  <c r="D112" i="45"/>
  <c r="C112" i="45"/>
  <c r="B112" i="45"/>
  <c r="A112" i="45"/>
  <c r="D111" i="45"/>
  <c r="C111" i="45"/>
  <c r="B111" i="45"/>
  <c r="A111" i="45"/>
  <c r="D110" i="45"/>
  <c r="C110" i="45"/>
  <c r="B110" i="45"/>
  <c r="A110" i="45"/>
  <c r="D109" i="45"/>
  <c r="C109" i="45"/>
  <c r="B109" i="45"/>
  <c r="A109" i="45"/>
  <c r="D108" i="45"/>
  <c r="C108" i="45"/>
  <c r="B108" i="45"/>
  <c r="A108" i="45"/>
  <c r="D107" i="45"/>
  <c r="C107" i="45"/>
  <c r="B107" i="45"/>
  <c r="A107" i="45"/>
  <c r="D106" i="45"/>
  <c r="C106" i="45"/>
  <c r="B106" i="45"/>
  <c r="A106" i="45"/>
  <c r="D105" i="45"/>
  <c r="C105" i="45"/>
  <c r="B105" i="45"/>
  <c r="A105" i="45"/>
  <c r="D104" i="45"/>
  <c r="C104" i="45"/>
  <c r="B104" i="45"/>
  <c r="A104" i="45"/>
  <c r="D103" i="45"/>
  <c r="C103" i="45"/>
  <c r="B103" i="45"/>
  <c r="A103" i="45"/>
  <c r="D102" i="45"/>
  <c r="C102" i="45"/>
  <c r="B102" i="45"/>
  <c r="A102" i="45"/>
  <c r="D101" i="45"/>
  <c r="C101" i="45"/>
  <c r="B101" i="45"/>
  <c r="A101" i="45"/>
  <c r="D100" i="45"/>
  <c r="C100" i="45"/>
  <c r="B100" i="45"/>
  <c r="A100" i="45"/>
  <c r="D99" i="45"/>
  <c r="C99" i="45"/>
  <c r="B99" i="45"/>
  <c r="A99" i="45"/>
  <c r="D98" i="45"/>
  <c r="C98" i="45"/>
  <c r="B98" i="45"/>
  <c r="A98" i="45"/>
  <c r="D97" i="45"/>
  <c r="C97" i="45"/>
  <c r="B97" i="45"/>
  <c r="A97" i="45"/>
  <c r="D96" i="45"/>
  <c r="C96" i="45"/>
  <c r="B96" i="45"/>
  <c r="A96" i="45"/>
  <c r="D95" i="45"/>
  <c r="C95" i="45"/>
  <c r="B95" i="45"/>
  <c r="A95" i="45"/>
  <c r="D94" i="45"/>
  <c r="C94" i="45"/>
  <c r="B94" i="45"/>
  <c r="A94" i="45"/>
  <c r="D93" i="45"/>
  <c r="C93" i="45"/>
  <c r="B93" i="45"/>
  <c r="A93" i="45"/>
  <c r="D92" i="45"/>
  <c r="C92" i="45"/>
  <c r="B92" i="45"/>
  <c r="A92" i="45"/>
  <c r="D91" i="45"/>
  <c r="C91" i="45"/>
  <c r="B91" i="45"/>
  <c r="A91" i="45"/>
  <c r="D90" i="45"/>
  <c r="C90" i="45"/>
  <c r="B90" i="45"/>
  <c r="A90" i="45"/>
  <c r="D89" i="45"/>
  <c r="C89" i="45"/>
  <c r="B89" i="45"/>
  <c r="A89" i="45"/>
  <c r="D88" i="45"/>
  <c r="C88" i="45"/>
  <c r="B88" i="45"/>
  <c r="A88" i="45"/>
  <c r="D87" i="45"/>
  <c r="C87" i="45"/>
  <c r="B87" i="45"/>
  <c r="A87" i="45"/>
  <c r="D86" i="45"/>
  <c r="C86" i="45"/>
  <c r="B86" i="45"/>
  <c r="A86" i="45"/>
  <c r="D85" i="45"/>
  <c r="C85" i="45"/>
  <c r="B85" i="45"/>
  <c r="A85" i="45"/>
  <c r="D84" i="45"/>
  <c r="C84" i="45"/>
  <c r="B84" i="45"/>
  <c r="A84" i="45"/>
  <c r="D83" i="45"/>
  <c r="C83" i="45"/>
  <c r="B83" i="45"/>
  <c r="A83" i="45"/>
  <c r="D82" i="45"/>
  <c r="C82" i="45"/>
  <c r="B82" i="45"/>
  <c r="A82" i="45"/>
  <c r="D81" i="45"/>
  <c r="C81" i="45"/>
  <c r="B81" i="45"/>
  <c r="A81" i="45"/>
  <c r="D80" i="45"/>
  <c r="C80" i="45"/>
  <c r="B80" i="45"/>
  <c r="A80" i="45"/>
  <c r="D79" i="45"/>
  <c r="C79" i="45"/>
  <c r="B79" i="45"/>
  <c r="A79" i="45"/>
  <c r="D78" i="45"/>
  <c r="C78" i="45"/>
  <c r="B78" i="45"/>
  <c r="A78" i="45"/>
  <c r="D77" i="45"/>
  <c r="C77" i="45"/>
  <c r="B77" i="45"/>
  <c r="A77" i="45"/>
  <c r="D76" i="45"/>
  <c r="C76" i="45"/>
  <c r="B76" i="45"/>
  <c r="A76" i="45"/>
  <c r="D75" i="45"/>
  <c r="C75" i="45"/>
  <c r="B75" i="45"/>
  <c r="A75" i="45"/>
  <c r="D74" i="45"/>
  <c r="C74" i="45"/>
  <c r="B74" i="45"/>
  <c r="A74" i="45"/>
  <c r="D73" i="45"/>
  <c r="C73" i="45"/>
  <c r="B73" i="45"/>
  <c r="A73" i="45"/>
  <c r="D72" i="45"/>
  <c r="C72" i="45"/>
  <c r="B72" i="45"/>
  <c r="A72" i="45"/>
  <c r="D71" i="45"/>
  <c r="C71" i="45"/>
  <c r="B71" i="45"/>
  <c r="A71" i="45"/>
  <c r="D70" i="45"/>
  <c r="C70" i="45"/>
  <c r="B70" i="45"/>
  <c r="A70" i="45"/>
  <c r="D69" i="45"/>
  <c r="C69" i="45"/>
  <c r="B69" i="45"/>
  <c r="A69" i="45"/>
  <c r="D68" i="45"/>
  <c r="C68" i="45"/>
  <c r="B68" i="45"/>
  <c r="A68" i="45"/>
  <c r="D67" i="45"/>
  <c r="C67" i="45"/>
  <c r="B67" i="45"/>
  <c r="A67" i="45"/>
  <c r="D66" i="45"/>
  <c r="C66" i="45"/>
  <c r="B66" i="45"/>
  <c r="A66" i="45"/>
  <c r="D65" i="45"/>
  <c r="C65" i="45"/>
  <c r="B65" i="45"/>
  <c r="A65" i="45"/>
  <c r="D64" i="45"/>
  <c r="C64" i="45"/>
  <c r="B64" i="45"/>
  <c r="A64" i="45"/>
  <c r="D63" i="45"/>
  <c r="C63" i="45"/>
  <c r="B63" i="45"/>
  <c r="A63" i="45"/>
  <c r="D62" i="45"/>
  <c r="C62" i="45"/>
  <c r="B62" i="45"/>
  <c r="A62" i="45"/>
  <c r="D61" i="45"/>
  <c r="C61" i="45"/>
  <c r="B61" i="45"/>
  <c r="A61" i="45"/>
  <c r="D60" i="45"/>
  <c r="C60" i="45"/>
  <c r="B60" i="45"/>
  <c r="A60" i="45"/>
  <c r="D59" i="45"/>
  <c r="C59" i="45"/>
  <c r="B59" i="45"/>
  <c r="A59" i="45"/>
  <c r="D58" i="45"/>
  <c r="C58" i="45"/>
  <c r="B58" i="45"/>
  <c r="A58" i="45"/>
  <c r="D57" i="45"/>
  <c r="C57" i="45"/>
  <c r="B57" i="45"/>
  <c r="A57" i="45"/>
  <c r="D56" i="45"/>
  <c r="C56" i="45"/>
  <c r="B56" i="45"/>
  <c r="A56" i="45"/>
  <c r="D55" i="45"/>
  <c r="C55" i="45"/>
  <c r="B55" i="45"/>
  <c r="A55" i="45"/>
  <c r="D54" i="45"/>
  <c r="C54" i="45"/>
  <c r="B54" i="45"/>
  <c r="A54" i="45"/>
  <c r="D53" i="45"/>
  <c r="C53" i="45"/>
  <c r="B53" i="45"/>
  <c r="A53" i="45"/>
  <c r="D52" i="45"/>
  <c r="C52" i="45"/>
  <c r="B52" i="45"/>
  <c r="A52" i="45"/>
  <c r="D51" i="45"/>
  <c r="C51" i="45"/>
  <c r="B51" i="45"/>
  <c r="A51" i="45"/>
  <c r="D50" i="45"/>
  <c r="C50" i="45"/>
  <c r="B50" i="45"/>
  <c r="A50" i="45"/>
  <c r="D49" i="45"/>
  <c r="C49" i="45"/>
  <c r="B49" i="45"/>
  <c r="A49" i="45"/>
  <c r="D48" i="45"/>
  <c r="C48" i="45"/>
  <c r="B48" i="45"/>
  <c r="A48" i="45"/>
  <c r="D47" i="45"/>
  <c r="C47" i="45"/>
  <c r="B47" i="45"/>
  <c r="A47" i="45"/>
  <c r="D46" i="45"/>
  <c r="C46" i="45"/>
  <c r="B46" i="45"/>
  <c r="A46" i="45"/>
  <c r="D45" i="45"/>
  <c r="C45" i="45"/>
  <c r="B45" i="45"/>
  <c r="A45" i="45"/>
  <c r="D44" i="45"/>
  <c r="C44" i="45"/>
  <c r="B44" i="45"/>
  <c r="A44" i="45"/>
  <c r="D43" i="45"/>
  <c r="C43" i="45"/>
  <c r="B43" i="45"/>
  <c r="A43" i="45"/>
  <c r="D42" i="45"/>
  <c r="C42" i="45"/>
  <c r="B42" i="45"/>
  <c r="A42" i="45"/>
  <c r="D41" i="45"/>
  <c r="C41" i="45"/>
  <c r="B41" i="45"/>
  <c r="A41" i="45"/>
  <c r="D40" i="45"/>
  <c r="C40" i="45"/>
  <c r="B40" i="45"/>
  <c r="A40" i="45"/>
  <c r="D39" i="45"/>
  <c r="C39" i="45"/>
  <c r="B39" i="45"/>
  <c r="A39" i="45"/>
  <c r="D38" i="45"/>
  <c r="C38" i="45"/>
  <c r="B38" i="45"/>
  <c r="A38" i="45"/>
  <c r="D37" i="45"/>
  <c r="C37" i="45"/>
  <c r="B37" i="45"/>
  <c r="A37" i="45"/>
  <c r="D36" i="45"/>
  <c r="C36" i="45"/>
  <c r="B36" i="45"/>
  <c r="A36" i="45"/>
  <c r="D35" i="45"/>
  <c r="C35" i="45"/>
  <c r="B35" i="45"/>
  <c r="A35" i="45"/>
  <c r="D34" i="45"/>
  <c r="C34" i="45"/>
  <c r="B34" i="45"/>
  <c r="A34" i="45"/>
  <c r="D33" i="45"/>
  <c r="C33" i="45"/>
  <c r="B33" i="45"/>
  <c r="A33" i="45"/>
  <c r="D32" i="45"/>
  <c r="C32" i="45"/>
  <c r="B32" i="45"/>
  <c r="A32" i="45"/>
  <c r="D31" i="45"/>
  <c r="C31" i="45"/>
  <c r="B31" i="45"/>
  <c r="A31" i="45"/>
  <c r="D30" i="45"/>
  <c r="C30" i="45"/>
  <c r="B30" i="45"/>
  <c r="A30" i="45"/>
  <c r="D29" i="45"/>
  <c r="C29" i="45"/>
  <c r="B29" i="45"/>
  <c r="A29" i="45"/>
  <c r="D28" i="45"/>
  <c r="C28" i="45"/>
  <c r="B28" i="45"/>
  <c r="A28" i="45"/>
  <c r="D27" i="45"/>
  <c r="C27" i="45"/>
  <c r="B27" i="45"/>
  <c r="A27" i="45"/>
  <c r="D26" i="45"/>
  <c r="C26" i="45"/>
  <c r="B26" i="45"/>
  <c r="A26" i="45"/>
  <c r="D25" i="45"/>
  <c r="C25" i="45"/>
  <c r="B25" i="45"/>
  <c r="A25" i="45"/>
  <c r="D24" i="45"/>
  <c r="C24" i="45"/>
  <c r="B24" i="45"/>
  <c r="A24" i="45"/>
  <c r="D23" i="45"/>
  <c r="C23" i="45"/>
  <c r="B23" i="45"/>
  <c r="A23" i="45"/>
  <c r="D22" i="45"/>
  <c r="C22" i="45"/>
  <c r="B22" i="45"/>
  <c r="A22" i="45"/>
  <c r="D21" i="45"/>
  <c r="C21" i="45"/>
  <c r="B21" i="45"/>
  <c r="A21" i="45"/>
  <c r="D20" i="45"/>
  <c r="C20" i="45"/>
  <c r="B20" i="45"/>
  <c r="A20" i="45"/>
  <c r="D19" i="45"/>
  <c r="C19" i="45"/>
  <c r="B19" i="45"/>
  <c r="A19" i="45"/>
  <c r="D18" i="45"/>
  <c r="C18" i="45"/>
  <c r="B18" i="45"/>
  <c r="A18" i="45"/>
  <c r="D17" i="45"/>
  <c r="C17" i="45"/>
  <c r="B17" i="45"/>
  <c r="A17" i="45"/>
  <c r="D16" i="45"/>
  <c r="C16" i="45"/>
  <c r="B16" i="45"/>
  <c r="A16" i="45"/>
  <c r="D15" i="45"/>
  <c r="C15" i="45"/>
  <c r="B15" i="45"/>
  <c r="A15" i="45"/>
  <c r="D14" i="45"/>
  <c r="C14" i="45"/>
  <c r="B14" i="45"/>
  <c r="A14" i="45"/>
  <c r="D13" i="45"/>
  <c r="C13" i="45"/>
  <c r="B13" i="45"/>
  <c r="A13" i="45"/>
  <c r="D12" i="45"/>
  <c r="C12" i="45"/>
  <c r="B12" i="45"/>
  <c r="A12" i="45"/>
  <c r="D11" i="45"/>
  <c r="C11" i="45"/>
  <c r="B11" i="45"/>
  <c r="A11" i="45"/>
  <c r="D10" i="45"/>
  <c r="C10" i="45"/>
  <c r="B10" i="45"/>
  <c r="A10" i="45"/>
  <c r="D9" i="45"/>
  <c r="C9" i="45"/>
  <c r="B9" i="45"/>
  <c r="A9" i="45"/>
  <c r="D8" i="45"/>
  <c r="C8" i="45"/>
  <c r="B8" i="45"/>
  <c r="A8" i="45"/>
  <c r="D7" i="45"/>
  <c r="C7" i="45"/>
  <c r="B7" i="45"/>
  <c r="A7" i="45"/>
  <c r="D6" i="45"/>
  <c r="C6" i="45"/>
  <c r="B6" i="45"/>
  <c r="A6" i="45"/>
  <c r="D5" i="45"/>
  <c r="C5" i="45"/>
  <c r="B5" i="45"/>
  <c r="A5" i="45"/>
  <c r="D4" i="45"/>
  <c r="C4" i="45"/>
  <c r="B4" i="45"/>
  <c r="A4" i="45"/>
  <c r="D2" i="45"/>
  <c r="D140" i="44"/>
  <c r="C140" i="44"/>
  <c r="B140" i="44"/>
  <c r="A140" i="44"/>
  <c r="D139" i="44"/>
  <c r="C139" i="44"/>
  <c r="B139" i="44"/>
  <c r="A139" i="44"/>
  <c r="D138" i="44"/>
  <c r="C138" i="44"/>
  <c r="B138" i="44"/>
  <c r="A138" i="44"/>
  <c r="D137" i="44"/>
  <c r="C137" i="44"/>
  <c r="B137" i="44"/>
  <c r="A137" i="44"/>
  <c r="D136" i="44"/>
  <c r="C136" i="44"/>
  <c r="B136" i="44"/>
  <c r="A136" i="44"/>
  <c r="D135" i="44"/>
  <c r="C135" i="44"/>
  <c r="B135" i="44"/>
  <c r="A135" i="44"/>
  <c r="D134" i="44"/>
  <c r="C134" i="44"/>
  <c r="B134" i="44"/>
  <c r="A134" i="44"/>
  <c r="D133" i="44"/>
  <c r="C133" i="44"/>
  <c r="B133" i="44"/>
  <c r="A133" i="44"/>
  <c r="D132" i="44"/>
  <c r="C132" i="44"/>
  <c r="B132" i="44"/>
  <c r="A132" i="44"/>
  <c r="D131" i="44"/>
  <c r="C131" i="44"/>
  <c r="B131" i="44"/>
  <c r="A131" i="44"/>
  <c r="D130" i="44"/>
  <c r="C130" i="44"/>
  <c r="B130" i="44"/>
  <c r="A130" i="44"/>
  <c r="D129" i="44"/>
  <c r="C129" i="44"/>
  <c r="B129" i="44"/>
  <c r="A129" i="44"/>
  <c r="D128" i="44"/>
  <c r="C128" i="44"/>
  <c r="B128" i="44"/>
  <c r="A128" i="44"/>
  <c r="D127" i="44"/>
  <c r="C127" i="44"/>
  <c r="B127" i="44"/>
  <c r="A127" i="44"/>
  <c r="D126" i="44"/>
  <c r="C126" i="44"/>
  <c r="B126" i="44"/>
  <c r="A126" i="44"/>
  <c r="D125" i="44"/>
  <c r="C125" i="44"/>
  <c r="B125" i="44"/>
  <c r="A125" i="44"/>
  <c r="D124" i="44"/>
  <c r="C124" i="44"/>
  <c r="B124" i="44"/>
  <c r="A124" i="44"/>
  <c r="D123" i="44"/>
  <c r="C123" i="44"/>
  <c r="B123" i="44"/>
  <c r="A123" i="44"/>
  <c r="D122" i="44"/>
  <c r="C122" i="44"/>
  <c r="B122" i="44"/>
  <c r="A122" i="44"/>
  <c r="D121" i="44"/>
  <c r="C121" i="44"/>
  <c r="B121" i="44"/>
  <c r="A121" i="44"/>
  <c r="D120" i="44"/>
  <c r="C120" i="44"/>
  <c r="B120" i="44"/>
  <c r="A120" i="44"/>
  <c r="D119" i="44"/>
  <c r="C119" i="44"/>
  <c r="B119" i="44"/>
  <c r="A119" i="44"/>
  <c r="D118" i="44"/>
  <c r="C118" i="44"/>
  <c r="B118" i="44"/>
  <c r="A118" i="44"/>
  <c r="D117" i="44"/>
  <c r="C117" i="44"/>
  <c r="B117" i="44"/>
  <c r="A117" i="44"/>
  <c r="D116" i="44"/>
  <c r="C116" i="44"/>
  <c r="B116" i="44"/>
  <c r="A116" i="44"/>
  <c r="D115" i="44"/>
  <c r="C115" i="44"/>
  <c r="B115" i="44"/>
  <c r="A115" i="44"/>
  <c r="D114" i="44"/>
  <c r="C114" i="44"/>
  <c r="B114" i="44"/>
  <c r="A114" i="44"/>
  <c r="D113" i="44"/>
  <c r="C113" i="44"/>
  <c r="B113" i="44"/>
  <c r="A113" i="44"/>
  <c r="D112" i="44"/>
  <c r="C112" i="44"/>
  <c r="B112" i="44"/>
  <c r="A112" i="44"/>
  <c r="D111" i="44"/>
  <c r="C111" i="44"/>
  <c r="B111" i="44"/>
  <c r="A111" i="44"/>
  <c r="D110" i="44"/>
  <c r="C110" i="44"/>
  <c r="B110" i="44"/>
  <c r="A110" i="44"/>
  <c r="D109" i="44"/>
  <c r="C109" i="44"/>
  <c r="B109" i="44"/>
  <c r="A109" i="44"/>
  <c r="D108" i="44"/>
  <c r="C108" i="44"/>
  <c r="B108" i="44"/>
  <c r="A108" i="44"/>
  <c r="D107" i="44"/>
  <c r="C107" i="44"/>
  <c r="B107" i="44"/>
  <c r="A107" i="44"/>
  <c r="D106" i="44"/>
  <c r="C106" i="44"/>
  <c r="B106" i="44"/>
  <c r="A106" i="44"/>
  <c r="D105" i="44"/>
  <c r="C105" i="44"/>
  <c r="B105" i="44"/>
  <c r="A105" i="44"/>
  <c r="D104" i="44"/>
  <c r="C104" i="44"/>
  <c r="B104" i="44"/>
  <c r="A104" i="44"/>
  <c r="D103" i="44"/>
  <c r="C103" i="44"/>
  <c r="B103" i="44"/>
  <c r="A103" i="44"/>
  <c r="D102" i="44"/>
  <c r="C102" i="44"/>
  <c r="B102" i="44"/>
  <c r="A102" i="44"/>
  <c r="D101" i="44"/>
  <c r="C101" i="44"/>
  <c r="B101" i="44"/>
  <c r="A101" i="44"/>
  <c r="D100" i="44"/>
  <c r="C100" i="44"/>
  <c r="B100" i="44"/>
  <c r="A100" i="44"/>
  <c r="D99" i="44"/>
  <c r="C99" i="44"/>
  <c r="B99" i="44"/>
  <c r="A99" i="44"/>
  <c r="D98" i="44"/>
  <c r="C98" i="44"/>
  <c r="B98" i="44"/>
  <c r="A98" i="44"/>
  <c r="D97" i="44"/>
  <c r="C97" i="44"/>
  <c r="B97" i="44"/>
  <c r="A97" i="44"/>
  <c r="D96" i="44"/>
  <c r="C96" i="44"/>
  <c r="B96" i="44"/>
  <c r="A96" i="44"/>
  <c r="D95" i="44"/>
  <c r="C95" i="44"/>
  <c r="B95" i="44"/>
  <c r="A95" i="44"/>
  <c r="D94" i="44"/>
  <c r="C94" i="44"/>
  <c r="B94" i="44"/>
  <c r="A94" i="44"/>
  <c r="D93" i="44"/>
  <c r="C93" i="44"/>
  <c r="B93" i="44"/>
  <c r="A93" i="44"/>
  <c r="D92" i="44"/>
  <c r="C92" i="44"/>
  <c r="B92" i="44"/>
  <c r="A92" i="44"/>
  <c r="D91" i="44"/>
  <c r="C91" i="44"/>
  <c r="B91" i="44"/>
  <c r="A91" i="44"/>
  <c r="D90" i="44"/>
  <c r="C90" i="44"/>
  <c r="B90" i="44"/>
  <c r="A90" i="44"/>
  <c r="D89" i="44"/>
  <c r="C89" i="44"/>
  <c r="B89" i="44"/>
  <c r="A89" i="44"/>
  <c r="D88" i="44"/>
  <c r="C88" i="44"/>
  <c r="B88" i="44"/>
  <c r="A88" i="44"/>
  <c r="D87" i="44"/>
  <c r="C87" i="44"/>
  <c r="B87" i="44"/>
  <c r="A87" i="44"/>
  <c r="D86" i="44"/>
  <c r="C86" i="44"/>
  <c r="B86" i="44"/>
  <c r="A86" i="44"/>
  <c r="D85" i="44"/>
  <c r="C85" i="44"/>
  <c r="B85" i="44"/>
  <c r="A85" i="44"/>
  <c r="D84" i="44"/>
  <c r="C84" i="44"/>
  <c r="B84" i="44"/>
  <c r="A84" i="44"/>
  <c r="D83" i="44"/>
  <c r="C83" i="44"/>
  <c r="B83" i="44"/>
  <c r="A83" i="44"/>
  <c r="D82" i="44"/>
  <c r="C82" i="44"/>
  <c r="B82" i="44"/>
  <c r="A82" i="44"/>
  <c r="D81" i="44"/>
  <c r="C81" i="44"/>
  <c r="B81" i="44"/>
  <c r="A81" i="44"/>
  <c r="D80" i="44"/>
  <c r="C80" i="44"/>
  <c r="B80" i="44"/>
  <c r="A80" i="44"/>
  <c r="D79" i="44"/>
  <c r="C79" i="44"/>
  <c r="B79" i="44"/>
  <c r="A79" i="44"/>
  <c r="D78" i="44"/>
  <c r="C78" i="44"/>
  <c r="B78" i="44"/>
  <c r="A78" i="44"/>
  <c r="D77" i="44"/>
  <c r="C77" i="44"/>
  <c r="B77" i="44"/>
  <c r="A77" i="44"/>
  <c r="D76" i="44"/>
  <c r="C76" i="44"/>
  <c r="B76" i="44"/>
  <c r="A76" i="44"/>
  <c r="D75" i="44"/>
  <c r="C75" i="44"/>
  <c r="B75" i="44"/>
  <c r="A75" i="44"/>
  <c r="D74" i="44"/>
  <c r="C74" i="44"/>
  <c r="B74" i="44"/>
  <c r="A74" i="44"/>
  <c r="D73" i="44"/>
  <c r="C73" i="44"/>
  <c r="B73" i="44"/>
  <c r="A73" i="44"/>
  <c r="D72" i="44"/>
  <c r="C72" i="44"/>
  <c r="B72" i="44"/>
  <c r="A72" i="44"/>
  <c r="D71" i="44"/>
  <c r="C71" i="44"/>
  <c r="B71" i="44"/>
  <c r="A71" i="44"/>
  <c r="D70" i="44"/>
  <c r="C70" i="44"/>
  <c r="B70" i="44"/>
  <c r="A70" i="44"/>
  <c r="D69" i="44"/>
  <c r="C69" i="44"/>
  <c r="B69" i="44"/>
  <c r="A69" i="44"/>
  <c r="D68" i="44"/>
  <c r="C68" i="44"/>
  <c r="B68" i="44"/>
  <c r="A68" i="44"/>
  <c r="D67" i="44"/>
  <c r="C67" i="44"/>
  <c r="B67" i="44"/>
  <c r="A67" i="44"/>
  <c r="D66" i="44"/>
  <c r="C66" i="44"/>
  <c r="B66" i="44"/>
  <c r="A66" i="44"/>
  <c r="D65" i="44"/>
  <c r="C65" i="44"/>
  <c r="B65" i="44"/>
  <c r="A65" i="44"/>
  <c r="D64" i="44"/>
  <c r="C64" i="44"/>
  <c r="B64" i="44"/>
  <c r="A64" i="44"/>
  <c r="D63" i="44"/>
  <c r="C63" i="44"/>
  <c r="B63" i="44"/>
  <c r="A63" i="44"/>
  <c r="D62" i="44"/>
  <c r="C62" i="44"/>
  <c r="B62" i="44"/>
  <c r="A62" i="44"/>
  <c r="D61" i="44"/>
  <c r="C61" i="44"/>
  <c r="B61" i="44"/>
  <c r="A61" i="44"/>
  <c r="D60" i="44"/>
  <c r="C60" i="44"/>
  <c r="B60" i="44"/>
  <c r="A60" i="44"/>
  <c r="D59" i="44"/>
  <c r="C59" i="44"/>
  <c r="B59" i="44"/>
  <c r="A59" i="44"/>
  <c r="D58" i="44"/>
  <c r="C58" i="44"/>
  <c r="B58" i="44"/>
  <c r="A58" i="44"/>
  <c r="D57" i="44"/>
  <c r="C57" i="44"/>
  <c r="B57" i="44"/>
  <c r="A57" i="44"/>
  <c r="D56" i="44"/>
  <c r="C56" i="44"/>
  <c r="B56" i="44"/>
  <c r="A56" i="44"/>
  <c r="D55" i="44"/>
  <c r="C55" i="44"/>
  <c r="B55" i="44"/>
  <c r="A55" i="44"/>
  <c r="D54" i="44"/>
  <c r="C54" i="44"/>
  <c r="B54" i="44"/>
  <c r="A54" i="44"/>
  <c r="D53" i="44"/>
  <c r="C53" i="44"/>
  <c r="B53" i="44"/>
  <c r="A53" i="44"/>
  <c r="D52" i="44"/>
  <c r="C52" i="44"/>
  <c r="B52" i="44"/>
  <c r="A52" i="44"/>
  <c r="D51" i="44"/>
  <c r="C51" i="44"/>
  <c r="B51" i="44"/>
  <c r="A51" i="44"/>
  <c r="D50" i="44"/>
  <c r="C50" i="44"/>
  <c r="B50" i="44"/>
  <c r="A50" i="44"/>
  <c r="D49" i="44"/>
  <c r="C49" i="44"/>
  <c r="B49" i="44"/>
  <c r="A49" i="44"/>
  <c r="D48" i="44"/>
  <c r="C48" i="44"/>
  <c r="B48" i="44"/>
  <c r="A48" i="44"/>
  <c r="D47" i="44"/>
  <c r="C47" i="44"/>
  <c r="B47" i="44"/>
  <c r="A47" i="44"/>
  <c r="D46" i="44"/>
  <c r="C46" i="44"/>
  <c r="B46" i="44"/>
  <c r="A46" i="44"/>
  <c r="D45" i="44"/>
  <c r="C45" i="44"/>
  <c r="B45" i="44"/>
  <c r="A45" i="44"/>
  <c r="D44" i="44"/>
  <c r="C44" i="44"/>
  <c r="B44" i="44"/>
  <c r="A44" i="44"/>
  <c r="D43" i="44"/>
  <c r="C43" i="44"/>
  <c r="B43" i="44"/>
  <c r="A43" i="44"/>
  <c r="D42" i="44"/>
  <c r="C42" i="44"/>
  <c r="B42" i="44"/>
  <c r="A42" i="44"/>
  <c r="D41" i="44"/>
  <c r="C41" i="44"/>
  <c r="B41" i="44"/>
  <c r="A41" i="44"/>
  <c r="D40" i="44"/>
  <c r="C40" i="44"/>
  <c r="B40" i="44"/>
  <c r="A40" i="44"/>
  <c r="D39" i="44"/>
  <c r="C39" i="44"/>
  <c r="B39" i="44"/>
  <c r="A39" i="44"/>
  <c r="D38" i="44"/>
  <c r="C38" i="44"/>
  <c r="B38" i="44"/>
  <c r="A38" i="44"/>
  <c r="D37" i="44"/>
  <c r="C37" i="44"/>
  <c r="B37" i="44"/>
  <c r="A37" i="44"/>
  <c r="D36" i="44"/>
  <c r="C36" i="44"/>
  <c r="B36" i="44"/>
  <c r="A36" i="44"/>
  <c r="D35" i="44"/>
  <c r="C35" i="44"/>
  <c r="B35" i="44"/>
  <c r="A35" i="44"/>
  <c r="D34" i="44"/>
  <c r="C34" i="44"/>
  <c r="B34" i="44"/>
  <c r="A34" i="44"/>
  <c r="D33" i="44"/>
  <c r="C33" i="44"/>
  <c r="B33" i="44"/>
  <c r="A33" i="44"/>
  <c r="D32" i="44"/>
  <c r="C32" i="44"/>
  <c r="B32" i="44"/>
  <c r="A32" i="44"/>
  <c r="D31" i="44"/>
  <c r="C31" i="44"/>
  <c r="B31" i="44"/>
  <c r="A31" i="44"/>
  <c r="D30" i="44"/>
  <c r="C30" i="44"/>
  <c r="B30" i="44"/>
  <c r="A30" i="44"/>
  <c r="D29" i="44"/>
  <c r="C29" i="44"/>
  <c r="B29" i="44"/>
  <c r="A29" i="44"/>
  <c r="D28" i="44"/>
  <c r="C28" i="44"/>
  <c r="B28" i="44"/>
  <c r="A28" i="44"/>
  <c r="D27" i="44"/>
  <c r="C27" i="44"/>
  <c r="B27" i="44"/>
  <c r="A27" i="44"/>
  <c r="D26" i="44"/>
  <c r="C26" i="44"/>
  <c r="B26" i="44"/>
  <c r="A26" i="44"/>
  <c r="D25" i="44"/>
  <c r="C25" i="44"/>
  <c r="B25" i="44"/>
  <c r="A25" i="44"/>
  <c r="D24" i="44"/>
  <c r="C24" i="44"/>
  <c r="B24" i="44"/>
  <c r="A24" i="44"/>
  <c r="D23" i="44"/>
  <c r="C23" i="44"/>
  <c r="B23" i="44"/>
  <c r="A23" i="44"/>
  <c r="D22" i="44"/>
  <c r="C22" i="44"/>
  <c r="B22" i="44"/>
  <c r="A22" i="44"/>
  <c r="D21" i="44"/>
  <c r="C21" i="44"/>
  <c r="B21" i="44"/>
  <c r="A21" i="44"/>
  <c r="D20" i="44"/>
  <c r="C20" i="44"/>
  <c r="B20" i="44"/>
  <c r="A20" i="44"/>
  <c r="D19" i="44"/>
  <c r="C19" i="44"/>
  <c r="B19" i="44"/>
  <c r="A19" i="44"/>
  <c r="D18" i="44"/>
  <c r="C18" i="44"/>
  <c r="B18" i="44"/>
  <c r="A18" i="44"/>
  <c r="D17" i="44"/>
  <c r="C17" i="44"/>
  <c r="B17" i="44"/>
  <c r="A17" i="44"/>
  <c r="D16" i="44"/>
  <c r="C16" i="44"/>
  <c r="B16" i="44"/>
  <c r="A16" i="44"/>
  <c r="D15" i="44"/>
  <c r="C15" i="44"/>
  <c r="B15" i="44"/>
  <c r="A15" i="44"/>
  <c r="D14" i="44"/>
  <c r="C14" i="44"/>
  <c r="B14" i="44"/>
  <c r="A14" i="44"/>
  <c r="D13" i="44"/>
  <c r="C13" i="44"/>
  <c r="B13" i="44"/>
  <c r="A13" i="44"/>
  <c r="D12" i="44"/>
  <c r="C12" i="44"/>
  <c r="B12" i="44"/>
  <c r="A12" i="44"/>
  <c r="D11" i="44"/>
  <c r="C11" i="44"/>
  <c r="B11" i="44"/>
  <c r="A11" i="44"/>
  <c r="D10" i="44"/>
  <c r="C10" i="44"/>
  <c r="B10" i="44"/>
  <c r="A10" i="44"/>
  <c r="D9" i="44"/>
  <c r="C9" i="44"/>
  <c r="B9" i="44"/>
  <c r="A9" i="44"/>
  <c r="D8" i="44"/>
  <c r="C8" i="44"/>
  <c r="B8" i="44"/>
  <c r="A8" i="44"/>
  <c r="D7" i="44"/>
  <c r="C7" i="44"/>
  <c r="B7" i="44"/>
  <c r="A7" i="44"/>
  <c r="D6" i="44"/>
  <c r="C6" i="44"/>
  <c r="B6" i="44"/>
  <c r="A6" i="44"/>
  <c r="D5" i="44"/>
  <c r="C5" i="44"/>
  <c r="B5" i="44"/>
  <c r="A5" i="44"/>
  <c r="D4" i="44"/>
  <c r="C4" i="44"/>
  <c r="B4" i="44"/>
  <c r="A4" i="44"/>
  <c r="D1" i="44"/>
  <c r="D140" i="43"/>
  <c r="C140" i="43"/>
  <c r="B140" i="43"/>
  <c r="A140" i="43"/>
  <c r="D139" i="43"/>
  <c r="C139" i="43"/>
  <c r="B139" i="43"/>
  <c r="A139" i="43"/>
  <c r="D138" i="43"/>
  <c r="C138" i="43"/>
  <c r="B138" i="43"/>
  <c r="A138" i="43"/>
  <c r="D137" i="43"/>
  <c r="C137" i="43"/>
  <c r="B137" i="43"/>
  <c r="A137" i="43"/>
  <c r="D136" i="43"/>
  <c r="C136" i="43"/>
  <c r="B136" i="43"/>
  <c r="A136" i="43"/>
  <c r="D135" i="43"/>
  <c r="C135" i="43"/>
  <c r="B135" i="43"/>
  <c r="A135" i="43"/>
  <c r="D134" i="43"/>
  <c r="C134" i="43"/>
  <c r="B134" i="43"/>
  <c r="A134" i="43"/>
  <c r="D133" i="43"/>
  <c r="C133" i="43"/>
  <c r="B133" i="43"/>
  <c r="A133" i="43"/>
  <c r="D132" i="43"/>
  <c r="C132" i="43"/>
  <c r="B132" i="43"/>
  <c r="A132" i="43"/>
  <c r="D131" i="43"/>
  <c r="C131" i="43"/>
  <c r="B131" i="43"/>
  <c r="A131" i="43"/>
  <c r="D130" i="43"/>
  <c r="C130" i="43"/>
  <c r="B130" i="43"/>
  <c r="A130" i="43"/>
  <c r="D129" i="43"/>
  <c r="C129" i="43"/>
  <c r="B129" i="43"/>
  <c r="A129" i="43"/>
  <c r="D128" i="43"/>
  <c r="C128" i="43"/>
  <c r="B128" i="43"/>
  <c r="A128" i="43"/>
  <c r="D127" i="43"/>
  <c r="C127" i="43"/>
  <c r="B127" i="43"/>
  <c r="A127" i="43"/>
  <c r="D126" i="43"/>
  <c r="C126" i="43"/>
  <c r="B126" i="43"/>
  <c r="A126" i="43"/>
  <c r="D125" i="43"/>
  <c r="C125" i="43"/>
  <c r="B125" i="43"/>
  <c r="A125" i="43"/>
  <c r="D124" i="43"/>
  <c r="C124" i="43"/>
  <c r="B124" i="43"/>
  <c r="A124" i="43"/>
  <c r="D123" i="43"/>
  <c r="C123" i="43"/>
  <c r="B123" i="43"/>
  <c r="A123" i="43"/>
  <c r="D122" i="43"/>
  <c r="C122" i="43"/>
  <c r="B122" i="43"/>
  <c r="A122" i="43"/>
  <c r="D121" i="43"/>
  <c r="C121" i="43"/>
  <c r="B121" i="43"/>
  <c r="A121" i="43"/>
  <c r="D120" i="43"/>
  <c r="C120" i="43"/>
  <c r="B120" i="43"/>
  <c r="A120" i="43"/>
  <c r="D119" i="43"/>
  <c r="C119" i="43"/>
  <c r="B119" i="43"/>
  <c r="A119" i="43"/>
  <c r="D118" i="43"/>
  <c r="C118" i="43"/>
  <c r="B118" i="43"/>
  <c r="A118" i="43"/>
  <c r="D117" i="43"/>
  <c r="C117" i="43"/>
  <c r="B117" i="43"/>
  <c r="A117" i="43"/>
  <c r="D116" i="43"/>
  <c r="C116" i="43"/>
  <c r="B116" i="43"/>
  <c r="A116" i="43"/>
  <c r="D115" i="43"/>
  <c r="C115" i="43"/>
  <c r="B115" i="43"/>
  <c r="A115" i="43"/>
  <c r="D114" i="43"/>
  <c r="C114" i="43"/>
  <c r="B114" i="43"/>
  <c r="A114" i="43"/>
  <c r="D113" i="43"/>
  <c r="C113" i="43"/>
  <c r="B113" i="43"/>
  <c r="A113" i="43"/>
  <c r="D112" i="43"/>
  <c r="C112" i="43"/>
  <c r="B112" i="43"/>
  <c r="A112" i="43"/>
  <c r="D111" i="43"/>
  <c r="C111" i="43"/>
  <c r="B111" i="43"/>
  <c r="A111" i="43"/>
  <c r="D110" i="43"/>
  <c r="C110" i="43"/>
  <c r="B110" i="43"/>
  <c r="A110" i="43"/>
  <c r="D109" i="43"/>
  <c r="C109" i="43"/>
  <c r="B109" i="43"/>
  <c r="A109" i="43"/>
  <c r="D108" i="43"/>
  <c r="C108" i="43"/>
  <c r="B108" i="43"/>
  <c r="A108" i="43"/>
  <c r="D107" i="43"/>
  <c r="C107" i="43"/>
  <c r="B107" i="43"/>
  <c r="A107" i="43"/>
  <c r="D106" i="43"/>
  <c r="C106" i="43"/>
  <c r="B106" i="43"/>
  <c r="A106" i="43"/>
  <c r="D105" i="43"/>
  <c r="C105" i="43"/>
  <c r="B105" i="43"/>
  <c r="A105" i="43"/>
  <c r="D104" i="43"/>
  <c r="C104" i="43"/>
  <c r="B104" i="43"/>
  <c r="A104" i="43"/>
  <c r="D103" i="43"/>
  <c r="C103" i="43"/>
  <c r="B103" i="43"/>
  <c r="A103" i="43"/>
  <c r="D102" i="43"/>
  <c r="C102" i="43"/>
  <c r="B102" i="43"/>
  <c r="A102" i="43"/>
  <c r="D101" i="43"/>
  <c r="C101" i="43"/>
  <c r="B101" i="43"/>
  <c r="A101" i="43"/>
  <c r="D100" i="43"/>
  <c r="C100" i="43"/>
  <c r="B100" i="43"/>
  <c r="A100" i="43"/>
  <c r="D99" i="43"/>
  <c r="C99" i="43"/>
  <c r="B99" i="43"/>
  <c r="A99" i="43"/>
  <c r="D98" i="43"/>
  <c r="C98" i="43"/>
  <c r="B98" i="43"/>
  <c r="A98" i="43"/>
  <c r="D97" i="43"/>
  <c r="C97" i="43"/>
  <c r="B97" i="43"/>
  <c r="A97" i="43"/>
  <c r="D96" i="43"/>
  <c r="C96" i="43"/>
  <c r="B96" i="43"/>
  <c r="A96" i="43"/>
  <c r="D95" i="43"/>
  <c r="C95" i="43"/>
  <c r="B95" i="43"/>
  <c r="A95" i="43"/>
  <c r="D94" i="43"/>
  <c r="C94" i="43"/>
  <c r="B94" i="43"/>
  <c r="A94" i="43"/>
  <c r="D93" i="43"/>
  <c r="C93" i="43"/>
  <c r="B93" i="43"/>
  <c r="A93" i="43"/>
  <c r="D92" i="43"/>
  <c r="C92" i="43"/>
  <c r="B92" i="43"/>
  <c r="A92" i="43"/>
  <c r="D91" i="43"/>
  <c r="C91" i="43"/>
  <c r="B91" i="43"/>
  <c r="A91" i="43"/>
  <c r="D90" i="43"/>
  <c r="C90" i="43"/>
  <c r="B90" i="43"/>
  <c r="A90" i="43"/>
  <c r="D89" i="43"/>
  <c r="C89" i="43"/>
  <c r="B89" i="43"/>
  <c r="A89" i="43"/>
  <c r="D88" i="43"/>
  <c r="C88" i="43"/>
  <c r="B88" i="43"/>
  <c r="A88" i="43"/>
  <c r="D87" i="43"/>
  <c r="C87" i="43"/>
  <c r="B87" i="43"/>
  <c r="A87" i="43"/>
  <c r="D86" i="43"/>
  <c r="C86" i="43"/>
  <c r="B86" i="43"/>
  <c r="A86" i="43"/>
  <c r="D85" i="43"/>
  <c r="C85" i="43"/>
  <c r="B85" i="43"/>
  <c r="A85" i="43"/>
  <c r="D84" i="43"/>
  <c r="C84" i="43"/>
  <c r="B84" i="43"/>
  <c r="A84" i="43"/>
  <c r="D83" i="43"/>
  <c r="C83" i="43"/>
  <c r="B83" i="43"/>
  <c r="A83" i="43"/>
  <c r="D82" i="43"/>
  <c r="C82" i="43"/>
  <c r="B82" i="43"/>
  <c r="A82" i="43"/>
  <c r="D81" i="43"/>
  <c r="C81" i="43"/>
  <c r="B81" i="43"/>
  <c r="A81" i="43"/>
  <c r="D80" i="43"/>
  <c r="C80" i="43"/>
  <c r="B80" i="43"/>
  <c r="A80" i="43"/>
  <c r="D79" i="43"/>
  <c r="C79" i="43"/>
  <c r="B79" i="43"/>
  <c r="A79" i="43"/>
  <c r="D78" i="43"/>
  <c r="C78" i="43"/>
  <c r="B78" i="43"/>
  <c r="A78" i="43"/>
  <c r="D77" i="43"/>
  <c r="C77" i="43"/>
  <c r="B77" i="43"/>
  <c r="A77" i="43"/>
  <c r="D76" i="43"/>
  <c r="C76" i="43"/>
  <c r="B76" i="43"/>
  <c r="A76" i="43"/>
  <c r="D75" i="43"/>
  <c r="C75" i="43"/>
  <c r="B75" i="43"/>
  <c r="A75" i="43"/>
  <c r="D74" i="43"/>
  <c r="C74" i="43"/>
  <c r="B74" i="43"/>
  <c r="A74" i="43"/>
  <c r="D73" i="43"/>
  <c r="C73" i="43"/>
  <c r="B73" i="43"/>
  <c r="A73" i="43"/>
  <c r="D72" i="43"/>
  <c r="C72" i="43"/>
  <c r="B72" i="43"/>
  <c r="A72" i="43"/>
  <c r="D71" i="43"/>
  <c r="C71" i="43"/>
  <c r="B71" i="43"/>
  <c r="A71" i="43"/>
  <c r="D70" i="43"/>
  <c r="C70" i="43"/>
  <c r="B70" i="43"/>
  <c r="A70" i="43"/>
  <c r="D69" i="43"/>
  <c r="C69" i="43"/>
  <c r="B69" i="43"/>
  <c r="A69" i="43"/>
  <c r="D68" i="43"/>
  <c r="C68" i="43"/>
  <c r="B68" i="43"/>
  <c r="A68" i="43"/>
  <c r="D67" i="43"/>
  <c r="C67" i="43"/>
  <c r="B67" i="43"/>
  <c r="A67" i="43"/>
  <c r="D66" i="43"/>
  <c r="C66" i="43"/>
  <c r="B66" i="43"/>
  <c r="A66" i="43"/>
  <c r="D65" i="43"/>
  <c r="C65" i="43"/>
  <c r="B65" i="43"/>
  <c r="A65" i="43"/>
  <c r="D64" i="43"/>
  <c r="C64" i="43"/>
  <c r="B64" i="43"/>
  <c r="A64" i="43"/>
  <c r="D63" i="43"/>
  <c r="C63" i="43"/>
  <c r="B63" i="43"/>
  <c r="A63" i="43"/>
  <c r="D62" i="43"/>
  <c r="C62" i="43"/>
  <c r="B62" i="43"/>
  <c r="A62" i="43"/>
  <c r="D61" i="43"/>
  <c r="C61" i="43"/>
  <c r="B61" i="43"/>
  <c r="A61" i="43"/>
  <c r="D60" i="43"/>
  <c r="C60" i="43"/>
  <c r="B60" i="43"/>
  <c r="A60" i="43"/>
  <c r="D59" i="43"/>
  <c r="C59" i="43"/>
  <c r="B59" i="43"/>
  <c r="A59" i="43"/>
  <c r="D58" i="43"/>
  <c r="C58" i="43"/>
  <c r="B58" i="43"/>
  <c r="A58" i="43"/>
  <c r="D57" i="43"/>
  <c r="C57" i="43"/>
  <c r="B57" i="43"/>
  <c r="A57" i="43"/>
  <c r="D56" i="43"/>
  <c r="C56" i="43"/>
  <c r="B56" i="43"/>
  <c r="A56" i="43"/>
  <c r="D55" i="43"/>
  <c r="C55" i="43"/>
  <c r="B55" i="43"/>
  <c r="A55" i="43"/>
  <c r="D54" i="43"/>
  <c r="C54" i="43"/>
  <c r="B54" i="43"/>
  <c r="A54" i="43"/>
  <c r="D53" i="43"/>
  <c r="C53" i="43"/>
  <c r="B53" i="43"/>
  <c r="A53" i="43"/>
  <c r="D52" i="43"/>
  <c r="C52" i="43"/>
  <c r="B52" i="43"/>
  <c r="A52" i="43"/>
  <c r="D51" i="43"/>
  <c r="C51" i="43"/>
  <c r="B51" i="43"/>
  <c r="A51" i="43"/>
  <c r="D50" i="43"/>
  <c r="C50" i="43"/>
  <c r="B50" i="43"/>
  <c r="A50" i="43"/>
  <c r="D49" i="43"/>
  <c r="C49" i="43"/>
  <c r="B49" i="43"/>
  <c r="A49" i="43"/>
  <c r="D48" i="43"/>
  <c r="C48" i="43"/>
  <c r="B48" i="43"/>
  <c r="A48" i="43"/>
  <c r="D47" i="43"/>
  <c r="C47" i="43"/>
  <c r="B47" i="43"/>
  <c r="A47" i="43"/>
  <c r="D46" i="43"/>
  <c r="C46" i="43"/>
  <c r="B46" i="43"/>
  <c r="A46" i="43"/>
  <c r="D45" i="43"/>
  <c r="C45" i="43"/>
  <c r="B45" i="43"/>
  <c r="A45" i="43"/>
  <c r="D44" i="43"/>
  <c r="C44" i="43"/>
  <c r="B44" i="43"/>
  <c r="A44" i="43"/>
  <c r="D43" i="43"/>
  <c r="C43" i="43"/>
  <c r="B43" i="43"/>
  <c r="A43" i="43"/>
  <c r="D42" i="43"/>
  <c r="C42" i="43"/>
  <c r="B42" i="43"/>
  <c r="A42" i="43"/>
  <c r="D41" i="43"/>
  <c r="C41" i="43"/>
  <c r="B41" i="43"/>
  <c r="A41" i="43"/>
  <c r="D40" i="43"/>
  <c r="C40" i="43"/>
  <c r="B40" i="43"/>
  <c r="A40" i="43"/>
  <c r="D39" i="43"/>
  <c r="C39" i="43"/>
  <c r="B39" i="43"/>
  <c r="A39" i="43"/>
  <c r="D38" i="43"/>
  <c r="C38" i="43"/>
  <c r="B38" i="43"/>
  <c r="A38" i="43"/>
  <c r="D37" i="43"/>
  <c r="C37" i="43"/>
  <c r="B37" i="43"/>
  <c r="A37" i="43"/>
  <c r="D36" i="43"/>
  <c r="C36" i="43"/>
  <c r="B36" i="43"/>
  <c r="A36" i="43"/>
  <c r="D35" i="43"/>
  <c r="C35" i="43"/>
  <c r="B35" i="43"/>
  <c r="A35" i="43"/>
  <c r="D34" i="43"/>
  <c r="C34" i="43"/>
  <c r="B34" i="43"/>
  <c r="A34" i="43"/>
  <c r="D33" i="43"/>
  <c r="C33" i="43"/>
  <c r="B33" i="43"/>
  <c r="A33" i="43"/>
  <c r="D32" i="43"/>
  <c r="C32" i="43"/>
  <c r="B32" i="43"/>
  <c r="A32" i="43"/>
  <c r="D31" i="43"/>
  <c r="C31" i="43"/>
  <c r="B31" i="43"/>
  <c r="A31" i="43"/>
  <c r="D30" i="43"/>
  <c r="C30" i="43"/>
  <c r="B30" i="43"/>
  <c r="A30" i="43"/>
  <c r="D29" i="43"/>
  <c r="C29" i="43"/>
  <c r="B29" i="43"/>
  <c r="A29" i="43"/>
  <c r="D28" i="43"/>
  <c r="C28" i="43"/>
  <c r="B28" i="43"/>
  <c r="A28" i="43"/>
  <c r="D27" i="43"/>
  <c r="C27" i="43"/>
  <c r="B27" i="43"/>
  <c r="A27" i="43"/>
  <c r="D26" i="43"/>
  <c r="C26" i="43"/>
  <c r="B26" i="43"/>
  <c r="A26" i="43"/>
  <c r="D25" i="43"/>
  <c r="C25" i="43"/>
  <c r="B25" i="43"/>
  <c r="A25" i="43"/>
  <c r="D24" i="43"/>
  <c r="C24" i="43"/>
  <c r="B24" i="43"/>
  <c r="A24" i="43"/>
  <c r="D23" i="43"/>
  <c r="C23" i="43"/>
  <c r="B23" i="43"/>
  <c r="A23" i="43"/>
  <c r="D22" i="43"/>
  <c r="C22" i="43"/>
  <c r="B22" i="43"/>
  <c r="A22" i="43"/>
  <c r="D21" i="43"/>
  <c r="C21" i="43"/>
  <c r="B21" i="43"/>
  <c r="A21" i="43"/>
  <c r="D20" i="43"/>
  <c r="C20" i="43"/>
  <c r="B20" i="43"/>
  <c r="A20" i="43"/>
  <c r="D19" i="43"/>
  <c r="C19" i="43"/>
  <c r="B19" i="43"/>
  <c r="A19" i="43"/>
  <c r="D18" i="43"/>
  <c r="C18" i="43"/>
  <c r="B18" i="43"/>
  <c r="A18" i="43"/>
  <c r="D17" i="43"/>
  <c r="C17" i="43"/>
  <c r="B17" i="43"/>
  <c r="A17" i="43"/>
  <c r="D16" i="43"/>
  <c r="C16" i="43"/>
  <c r="B16" i="43"/>
  <c r="A16" i="43"/>
  <c r="D15" i="43"/>
  <c r="C15" i="43"/>
  <c r="B15" i="43"/>
  <c r="A15" i="43"/>
  <c r="D14" i="43"/>
  <c r="C14" i="43"/>
  <c r="B14" i="43"/>
  <c r="A14" i="43"/>
  <c r="D13" i="43"/>
  <c r="C13" i="43"/>
  <c r="B13" i="43"/>
  <c r="A13" i="43"/>
  <c r="D12" i="43"/>
  <c r="C12" i="43"/>
  <c r="B12" i="43"/>
  <c r="A12" i="43"/>
  <c r="D11" i="43"/>
  <c r="C11" i="43"/>
  <c r="B11" i="43"/>
  <c r="A11" i="43"/>
  <c r="D10" i="43"/>
  <c r="C10" i="43"/>
  <c r="B10" i="43"/>
  <c r="A10" i="43"/>
  <c r="D9" i="43"/>
  <c r="C9" i="43"/>
  <c r="B9" i="43"/>
  <c r="A9" i="43"/>
  <c r="D8" i="43"/>
  <c r="C8" i="43"/>
  <c r="B8" i="43"/>
  <c r="A8" i="43"/>
  <c r="D7" i="43"/>
  <c r="C7" i="43"/>
  <c r="B7" i="43"/>
  <c r="A7" i="43"/>
  <c r="D6" i="43"/>
  <c r="C6" i="43"/>
  <c r="B6" i="43"/>
  <c r="A6" i="43"/>
  <c r="D5" i="43"/>
  <c r="C5" i="43"/>
  <c r="B5" i="43"/>
  <c r="A5" i="43"/>
  <c r="D4" i="43"/>
  <c r="C4" i="43"/>
  <c r="B4" i="43"/>
  <c r="A4" i="43"/>
  <c r="D2" i="43"/>
  <c r="D140" i="42"/>
  <c r="C140" i="42"/>
  <c r="B140" i="42"/>
  <c r="A140" i="42"/>
  <c r="D139" i="42"/>
  <c r="C139" i="42"/>
  <c r="B139" i="42"/>
  <c r="A139" i="42"/>
  <c r="D138" i="42"/>
  <c r="C138" i="42"/>
  <c r="B138" i="42"/>
  <c r="A138" i="42"/>
  <c r="D137" i="42"/>
  <c r="C137" i="42"/>
  <c r="B137" i="42"/>
  <c r="A137" i="42"/>
  <c r="D136" i="42"/>
  <c r="C136" i="42"/>
  <c r="B136" i="42"/>
  <c r="A136" i="42"/>
  <c r="D135" i="42"/>
  <c r="C135" i="42"/>
  <c r="B135" i="42"/>
  <c r="A135" i="42"/>
  <c r="D134" i="42"/>
  <c r="C134" i="42"/>
  <c r="B134" i="42"/>
  <c r="A134" i="42"/>
  <c r="D133" i="42"/>
  <c r="C133" i="42"/>
  <c r="B133" i="42"/>
  <c r="A133" i="42"/>
  <c r="D132" i="42"/>
  <c r="C132" i="42"/>
  <c r="B132" i="42"/>
  <c r="A132" i="42"/>
  <c r="D131" i="42"/>
  <c r="C131" i="42"/>
  <c r="B131" i="42"/>
  <c r="A131" i="42"/>
  <c r="D130" i="42"/>
  <c r="C130" i="42"/>
  <c r="B130" i="42"/>
  <c r="A130" i="42"/>
  <c r="D129" i="42"/>
  <c r="C129" i="42"/>
  <c r="B129" i="42"/>
  <c r="A129" i="42"/>
  <c r="D128" i="42"/>
  <c r="C128" i="42"/>
  <c r="B128" i="42"/>
  <c r="A128" i="42"/>
  <c r="D127" i="42"/>
  <c r="C127" i="42"/>
  <c r="B127" i="42"/>
  <c r="A127" i="42"/>
  <c r="D126" i="42"/>
  <c r="C126" i="42"/>
  <c r="B126" i="42"/>
  <c r="A126" i="42"/>
  <c r="D125" i="42"/>
  <c r="C125" i="42"/>
  <c r="B125" i="42"/>
  <c r="A125" i="42"/>
  <c r="D124" i="42"/>
  <c r="C124" i="42"/>
  <c r="B124" i="42"/>
  <c r="A124" i="42"/>
  <c r="D123" i="42"/>
  <c r="C123" i="42"/>
  <c r="B123" i="42"/>
  <c r="A123" i="42"/>
  <c r="D122" i="42"/>
  <c r="C122" i="42"/>
  <c r="B122" i="42"/>
  <c r="A122" i="42"/>
  <c r="D121" i="42"/>
  <c r="C121" i="42"/>
  <c r="B121" i="42"/>
  <c r="A121" i="42"/>
  <c r="D120" i="42"/>
  <c r="C120" i="42"/>
  <c r="B120" i="42"/>
  <c r="A120" i="42"/>
  <c r="D119" i="42"/>
  <c r="C119" i="42"/>
  <c r="B119" i="42"/>
  <c r="A119" i="42"/>
  <c r="D118" i="42"/>
  <c r="C118" i="42"/>
  <c r="B118" i="42"/>
  <c r="A118" i="42"/>
  <c r="D117" i="42"/>
  <c r="C117" i="42"/>
  <c r="B117" i="42"/>
  <c r="A117" i="42"/>
  <c r="D116" i="42"/>
  <c r="C116" i="42"/>
  <c r="B116" i="42"/>
  <c r="A116" i="42"/>
  <c r="D115" i="42"/>
  <c r="C115" i="42"/>
  <c r="B115" i="42"/>
  <c r="A115" i="42"/>
  <c r="D114" i="42"/>
  <c r="C114" i="42"/>
  <c r="B114" i="42"/>
  <c r="A114" i="42"/>
  <c r="D113" i="42"/>
  <c r="C113" i="42"/>
  <c r="B113" i="42"/>
  <c r="A113" i="42"/>
  <c r="D112" i="42"/>
  <c r="C112" i="42"/>
  <c r="B112" i="42"/>
  <c r="A112" i="42"/>
  <c r="D111" i="42"/>
  <c r="C111" i="42"/>
  <c r="B111" i="42"/>
  <c r="A111" i="42"/>
  <c r="D110" i="42"/>
  <c r="C110" i="42"/>
  <c r="B110" i="42"/>
  <c r="A110" i="42"/>
  <c r="D109" i="42"/>
  <c r="C109" i="42"/>
  <c r="B109" i="42"/>
  <c r="A109" i="42"/>
  <c r="D108" i="42"/>
  <c r="C108" i="42"/>
  <c r="B108" i="42"/>
  <c r="A108" i="42"/>
  <c r="D107" i="42"/>
  <c r="C107" i="42"/>
  <c r="B107" i="42"/>
  <c r="A107" i="42"/>
  <c r="D106" i="42"/>
  <c r="C106" i="42"/>
  <c r="B106" i="42"/>
  <c r="A106" i="42"/>
  <c r="D105" i="42"/>
  <c r="C105" i="42"/>
  <c r="B105" i="42"/>
  <c r="A105" i="42"/>
  <c r="D104" i="42"/>
  <c r="C104" i="42"/>
  <c r="B104" i="42"/>
  <c r="A104" i="42"/>
  <c r="D103" i="42"/>
  <c r="C103" i="42"/>
  <c r="B103" i="42"/>
  <c r="A103" i="42"/>
  <c r="D102" i="42"/>
  <c r="C102" i="42"/>
  <c r="B102" i="42"/>
  <c r="A102" i="42"/>
  <c r="D101" i="42"/>
  <c r="C101" i="42"/>
  <c r="B101" i="42"/>
  <c r="A101" i="42"/>
  <c r="D100" i="42"/>
  <c r="C100" i="42"/>
  <c r="B100" i="42"/>
  <c r="A100" i="42"/>
  <c r="D99" i="42"/>
  <c r="C99" i="42"/>
  <c r="B99" i="42"/>
  <c r="A99" i="42"/>
  <c r="D98" i="42"/>
  <c r="C98" i="42"/>
  <c r="B98" i="42"/>
  <c r="A98" i="42"/>
  <c r="D97" i="42"/>
  <c r="C97" i="42"/>
  <c r="B97" i="42"/>
  <c r="A97" i="42"/>
  <c r="D96" i="42"/>
  <c r="C96" i="42"/>
  <c r="B96" i="42"/>
  <c r="A96" i="42"/>
  <c r="D95" i="42"/>
  <c r="C95" i="42"/>
  <c r="B95" i="42"/>
  <c r="A95" i="42"/>
  <c r="D94" i="42"/>
  <c r="C94" i="42"/>
  <c r="B94" i="42"/>
  <c r="A94" i="42"/>
  <c r="D93" i="42"/>
  <c r="C93" i="42"/>
  <c r="B93" i="42"/>
  <c r="A93" i="42"/>
  <c r="D92" i="42"/>
  <c r="C92" i="42"/>
  <c r="B92" i="42"/>
  <c r="A92" i="42"/>
  <c r="D91" i="42"/>
  <c r="C91" i="42"/>
  <c r="B91" i="42"/>
  <c r="A91" i="42"/>
  <c r="D90" i="42"/>
  <c r="C90" i="42"/>
  <c r="B90" i="42"/>
  <c r="A90" i="42"/>
  <c r="D89" i="42"/>
  <c r="C89" i="42"/>
  <c r="B89" i="42"/>
  <c r="A89" i="42"/>
  <c r="D88" i="42"/>
  <c r="C88" i="42"/>
  <c r="B88" i="42"/>
  <c r="A88" i="42"/>
  <c r="D87" i="42"/>
  <c r="C87" i="42"/>
  <c r="B87" i="42"/>
  <c r="A87" i="42"/>
  <c r="D86" i="42"/>
  <c r="C86" i="42"/>
  <c r="B86" i="42"/>
  <c r="A86" i="42"/>
  <c r="D85" i="42"/>
  <c r="C85" i="42"/>
  <c r="B85" i="42"/>
  <c r="A85" i="42"/>
  <c r="D84" i="42"/>
  <c r="C84" i="42"/>
  <c r="B84" i="42"/>
  <c r="A84" i="42"/>
  <c r="D83" i="42"/>
  <c r="C83" i="42"/>
  <c r="B83" i="42"/>
  <c r="A83" i="42"/>
  <c r="D82" i="42"/>
  <c r="C82" i="42"/>
  <c r="B82" i="42"/>
  <c r="A82" i="42"/>
  <c r="D81" i="42"/>
  <c r="C81" i="42"/>
  <c r="B81" i="42"/>
  <c r="A81" i="42"/>
  <c r="D80" i="42"/>
  <c r="C80" i="42"/>
  <c r="B80" i="42"/>
  <c r="A80" i="42"/>
  <c r="D79" i="42"/>
  <c r="C79" i="42"/>
  <c r="B79" i="42"/>
  <c r="A79" i="42"/>
  <c r="D78" i="42"/>
  <c r="C78" i="42"/>
  <c r="B78" i="42"/>
  <c r="A78" i="42"/>
  <c r="D77" i="42"/>
  <c r="C77" i="42"/>
  <c r="B77" i="42"/>
  <c r="A77" i="42"/>
  <c r="D76" i="42"/>
  <c r="C76" i="42"/>
  <c r="B76" i="42"/>
  <c r="A76" i="42"/>
  <c r="D75" i="42"/>
  <c r="C75" i="42"/>
  <c r="B75" i="42"/>
  <c r="A75" i="42"/>
  <c r="D74" i="42"/>
  <c r="C74" i="42"/>
  <c r="B74" i="42"/>
  <c r="A74" i="42"/>
  <c r="D73" i="42"/>
  <c r="C73" i="42"/>
  <c r="B73" i="42"/>
  <c r="A73" i="42"/>
  <c r="D72" i="42"/>
  <c r="C72" i="42"/>
  <c r="B72" i="42"/>
  <c r="A72" i="42"/>
  <c r="D71" i="42"/>
  <c r="C71" i="42"/>
  <c r="B71" i="42"/>
  <c r="A71" i="42"/>
  <c r="D70" i="42"/>
  <c r="C70" i="42"/>
  <c r="B70" i="42"/>
  <c r="A70" i="42"/>
  <c r="D69" i="42"/>
  <c r="C69" i="42"/>
  <c r="B69" i="42"/>
  <c r="A69" i="42"/>
  <c r="D68" i="42"/>
  <c r="C68" i="42"/>
  <c r="B68" i="42"/>
  <c r="A68" i="42"/>
  <c r="D67" i="42"/>
  <c r="C67" i="42"/>
  <c r="B67" i="42"/>
  <c r="A67" i="42"/>
  <c r="D66" i="42"/>
  <c r="C66" i="42"/>
  <c r="B66" i="42"/>
  <c r="A66" i="42"/>
  <c r="D65" i="42"/>
  <c r="C65" i="42"/>
  <c r="B65" i="42"/>
  <c r="A65" i="42"/>
  <c r="D64" i="42"/>
  <c r="C64" i="42"/>
  <c r="B64" i="42"/>
  <c r="A64" i="42"/>
  <c r="D63" i="42"/>
  <c r="C63" i="42"/>
  <c r="B63" i="42"/>
  <c r="A63" i="42"/>
  <c r="D62" i="42"/>
  <c r="C62" i="42"/>
  <c r="B62" i="42"/>
  <c r="A62" i="42"/>
  <c r="D61" i="42"/>
  <c r="C61" i="42"/>
  <c r="B61" i="42"/>
  <c r="A61" i="42"/>
  <c r="D60" i="42"/>
  <c r="C60" i="42"/>
  <c r="B60" i="42"/>
  <c r="A60" i="42"/>
  <c r="D59" i="42"/>
  <c r="C59" i="42"/>
  <c r="B59" i="42"/>
  <c r="A59" i="42"/>
  <c r="D58" i="42"/>
  <c r="C58" i="42"/>
  <c r="B58" i="42"/>
  <c r="A58" i="42"/>
  <c r="D57" i="42"/>
  <c r="C57" i="42"/>
  <c r="B57" i="42"/>
  <c r="A57" i="42"/>
  <c r="D56" i="42"/>
  <c r="C56" i="42"/>
  <c r="B56" i="42"/>
  <c r="A56" i="42"/>
  <c r="D55" i="42"/>
  <c r="C55" i="42"/>
  <c r="B55" i="42"/>
  <c r="A55" i="42"/>
  <c r="D54" i="42"/>
  <c r="C54" i="42"/>
  <c r="B54" i="42"/>
  <c r="A54" i="42"/>
  <c r="D53" i="42"/>
  <c r="C53" i="42"/>
  <c r="B53" i="42"/>
  <c r="A53" i="42"/>
  <c r="D52" i="42"/>
  <c r="C52" i="42"/>
  <c r="B52" i="42"/>
  <c r="A52" i="42"/>
  <c r="D51" i="42"/>
  <c r="C51" i="42"/>
  <c r="B51" i="42"/>
  <c r="A51" i="42"/>
  <c r="D50" i="42"/>
  <c r="C50" i="42"/>
  <c r="B50" i="42"/>
  <c r="A50" i="42"/>
  <c r="D49" i="42"/>
  <c r="C49" i="42"/>
  <c r="B49" i="42"/>
  <c r="A49" i="42"/>
  <c r="D48" i="42"/>
  <c r="C48" i="42"/>
  <c r="B48" i="42"/>
  <c r="A48" i="42"/>
  <c r="D47" i="42"/>
  <c r="C47" i="42"/>
  <c r="B47" i="42"/>
  <c r="A47" i="42"/>
  <c r="D46" i="42"/>
  <c r="C46" i="42"/>
  <c r="B46" i="42"/>
  <c r="A46" i="42"/>
  <c r="D45" i="42"/>
  <c r="C45" i="42"/>
  <c r="B45" i="42"/>
  <c r="A45" i="42"/>
  <c r="D44" i="42"/>
  <c r="C44" i="42"/>
  <c r="B44" i="42"/>
  <c r="A44" i="42"/>
  <c r="D43" i="42"/>
  <c r="C43" i="42"/>
  <c r="B43" i="42"/>
  <c r="A43" i="42"/>
  <c r="D42" i="42"/>
  <c r="C42" i="42"/>
  <c r="B42" i="42"/>
  <c r="A42" i="42"/>
  <c r="D41" i="42"/>
  <c r="C41" i="42"/>
  <c r="B41" i="42"/>
  <c r="A41" i="42"/>
  <c r="D40" i="42"/>
  <c r="C40" i="42"/>
  <c r="B40" i="42"/>
  <c r="A40" i="42"/>
  <c r="D39" i="42"/>
  <c r="C39" i="42"/>
  <c r="B39" i="42"/>
  <c r="A39" i="42"/>
  <c r="D38" i="42"/>
  <c r="C38" i="42"/>
  <c r="B38" i="42"/>
  <c r="A38" i="42"/>
  <c r="D37" i="42"/>
  <c r="C37" i="42"/>
  <c r="B37" i="42"/>
  <c r="A37" i="42"/>
  <c r="D36" i="42"/>
  <c r="C36" i="42"/>
  <c r="B36" i="42"/>
  <c r="A36" i="42"/>
  <c r="D35" i="42"/>
  <c r="C35" i="42"/>
  <c r="B35" i="42"/>
  <c r="A35" i="42"/>
  <c r="D34" i="42"/>
  <c r="C34" i="42"/>
  <c r="B34" i="42"/>
  <c r="A34" i="42"/>
  <c r="D33" i="42"/>
  <c r="C33" i="42"/>
  <c r="B33" i="42"/>
  <c r="A33" i="42"/>
  <c r="D32" i="42"/>
  <c r="C32" i="42"/>
  <c r="B32" i="42"/>
  <c r="A32" i="42"/>
  <c r="D31" i="42"/>
  <c r="C31" i="42"/>
  <c r="B31" i="42"/>
  <c r="A31" i="42"/>
  <c r="D30" i="42"/>
  <c r="C30" i="42"/>
  <c r="B30" i="42"/>
  <c r="A30" i="42"/>
  <c r="D29" i="42"/>
  <c r="C29" i="42"/>
  <c r="B29" i="42"/>
  <c r="A29" i="42"/>
  <c r="D28" i="42"/>
  <c r="C28" i="42"/>
  <c r="B28" i="42"/>
  <c r="A28" i="42"/>
  <c r="D27" i="42"/>
  <c r="C27" i="42"/>
  <c r="B27" i="42"/>
  <c r="A27" i="42"/>
  <c r="D26" i="42"/>
  <c r="C26" i="42"/>
  <c r="B26" i="42"/>
  <c r="A26" i="42"/>
  <c r="D25" i="42"/>
  <c r="C25" i="42"/>
  <c r="B25" i="42"/>
  <c r="A25" i="42"/>
  <c r="D24" i="42"/>
  <c r="C24" i="42"/>
  <c r="B24" i="42"/>
  <c r="A24" i="42"/>
  <c r="D23" i="42"/>
  <c r="C23" i="42"/>
  <c r="B23" i="42"/>
  <c r="A23" i="42"/>
  <c r="D22" i="42"/>
  <c r="C22" i="42"/>
  <c r="B22" i="42"/>
  <c r="A22" i="42"/>
  <c r="D21" i="42"/>
  <c r="C21" i="42"/>
  <c r="B21" i="42"/>
  <c r="A21" i="42"/>
  <c r="D20" i="42"/>
  <c r="C20" i="42"/>
  <c r="B20" i="42"/>
  <c r="A20" i="42"/>
  <c r="D19" i="42"/>
  <c r="C19" i="42"/>
  <c r="B19" i="42"/>
  <c r="A19" i="42"/>
  <c r="D18" i="42"/>
  <c r="C18" i="42"/>
  <c r="B18" i="42"/>
  <c r="A18" i="42"/>
  <c r="D17" i="42"/>
  <c r="C17" i="42"/>
  <c r="B17" i="42"/>
  <c r="A17" i="42"/>
  <c r="D16" i="42"/>
  <c r="C16" i="42"/>
  <c r="B16" i="42"/>
  <c r="A16" i="42"/>
  <c r="D15" i="42"/>
  <c r="C15" i="42"/>
  <c r="B15" i="42"/>
  <c r="A15" i="42"/>
  <c r="D14" i="42"/>
  <c r="C14" i="42"/>
  <c r="B14" i="42"/>
  <c r="A14" i="42"/>
  <c r="D13" i="42"/>
  <c r="C13" i="42"/>
  <c r="B13" i="42"/>
  <c r="A13" i="42"/>
  <c r="D12" i="42"/>
  <c r="C12" i="42"/>
  <c r="B12" i="42"/>
  <c r="A12" i="42"/>
  <c r="D11" i="42"/>
  <c r="C11" i="42"/>
  <c r="B11" i="42"/>
  <c r="A11" i="42"/>
  <c r="D10" i="42"/>
  <c r="C10" i="42"/>
  <c r="B10" i="42"/>
  <c r="A10" i="42"/>
  <c r="D9" i="42"/>
  <c r="C9" i="42"/>
  <c r="B9" i="42"/>
  <c r="A9" i="42"/>
  <c r="D8" i="42"/>
  <c r="C8" i="42"/>
  <c r="B8" i="42"/>
  <c r="A8" i="42"/>
  <c r="D7" i="42"/>
  <c r="C7" i="42"/>
  <c r="B7" i="42"/>
  <c r="A7" i="42"/>
  <c r="D6" i="42"/>
  <c r="C6" i="42"/>
  <c r="B6" i="42"/>
  <c r="A6" i="42"/>
  <c r="D5" i="42"/>
  <c r="C5" i="42"/>
  <c r="B5" i="42"/>
  <c r="A5" i="42"/>
  <c r="D4" i="42"/>
  <c r="C4" i="42"/>
  <c r="B4" i="42"/>
  <c r="A4" i="42"/>
  <c r="D2" i="42"/>
  <c r="D140" i="41"/>
  <c r="C140" i="41"/>
  <c r="B140" i="41"/>
  <c r="A140" i="41"/>
  <c r="D139" i="41"/>
  <c r="C139" i="41"/>
  <c r="B139" i="41"/>
  <c r="A139" i="41"/>
  <c r="D138" i="41"/>
  <c r="C138" i="41"/>
  <c r="B138" i="41"/>
  <c r="A138" i="41"/>
  <c r="D137" i="41"/>
  <c r="C137" i="41"/>
  <c r="B137" i="41"/>
  <c r="A137" i="41"/>
  <c r="D136" i="41"/>
  <c r="C136" i="41"/>
  <c r="B136" i="41"/>
  <c r="A136" i="41"/>
  <c r="D135" i="41"/>
  <c r="C135" i="41"/>
  <c r="B135" i="41"/>
  <c r="A135" i="41"/>
  <c r="D134" i="41"/>
  <c r="C134" i="41"/>
  <c r="B134" i="41"/>
  <c r="A134" i="41"/>
  <c r="D133" i="41"/>
  <c r="C133" i="41"/>
  <c r="B133" i="41"/>
  <c r="A133" i="41"/>
  <c r="D132" i="41"/>
  <c r="C132" i="41"/>
  <c r="B132" i="41"/>
  <c r="A132" i="41"/>
  <c r="D131" i="41"/>
  <c r="C131" i="41"/>
  <c r="B131" i="41"/>
  <c r="A131" i="41"/>
  <c r="D130" i="41"/>
  <c r="C130" i="41"/>
  <c r="B130" i="41"/>
  <c r="A130" i="41"/>
  <c r="D129" i="41"/>
  <c r="C129" i="41"/>
  <c r="B129" i="41"/>
  <c r="A129" i="41"/>
  <c r="D128" i="41"/>
  <c r="C128" i="41"/>
  <c r="B128" i="41"/>
  <c r="A128" i="41"/>
  <c r="D127" i="41"/>
  <c r="C127" i="41"/>
  <c r="B127" i="41"/>
  <c r="A127" i="41"/>
  <c r="D126" i="41"/>
  <c r="C126" i="41"/>
  <c r="B126" i="41"/>
  <c r="A126" i="41"/>
  <c r="D125" i="41"/>
  <c r="C125" i="41"/>
  <c r="B125" i="41"/>
  <c r="A125" i="41"/>
  <c r="D124" i="41"/>
  <c r="C124" i="41"/>
  <c r="B124" i="41"/>
  <c r="A124" i="41"/>
  <c r="D123" i="41"/>
  <c r="C123" i="41"/>
  <c r="B123" i="41"/>
  <c r="A123" i="41"/>
  <c r="D122" i="41"/>
  <c r="C122" i="41"/>
  <c r="B122" i="41"/>
  <c r="A122" i="41"/>
  <c r="D121" i="41"/>
  <c r="C121" i="41"/>
  <c r="B121" i="41"/>
  <c r="A121" i="41"/>
  <c r="D120" i="41"/>
  <c r="C120" i="41"/>
  <c r="B120" i="41"/>
  <c r="A120" i="41"/>
  <c r="D119" i="41"/>
  <c r="C119" i="41"/>
  <c r="B119" i="41"/>
  <c r="A119" i="41"/>
  <c r="D118" i="41"/>
  <c r="C118" i="41"/>
  <c r="B118" i="41"/>
  <c r="A118" i="41"/>
  <c r="D117" i="41"/>
  <c r="C117" i="41"/>
  <c r="B117" i="41"/>
  <c r="A117" i="41"/>
  <c r="D116" i="41"/>
  <c r="C116" i="41"/>
  <c r="B116" i="41"/>
  <c r="A116" i="41"/>
  <c r="D115" i="41"/>
  <c r="C115" i="41"/>
  <c r="B115" i="41"/>
  <c r="A115" i="41"/>
  <c r="D114" i="41"/>
  <c r="C114" i="41"/>
  <c r="B114" i="41"/>
  <c r="A114" i="41"/>
  <c r="D113" i="41"/>
  <c r="C113" i="41"/>
  <c r="B113" i="41"/>
  <c r="A113" i="41"/>
  <c r="D112" i="41"/>
  <c r="C112" i="41"/>
  <c r="B112" i="41"/>
  <c r="A112" i="41"/>
  <c r="D111" i="41"/>
  <c r="C111" i="41"/>
  <c r="B111" i="41"/>
  <c r="A111" i="41"/>
  <c r="D110" i="41"/>
  <c r="C110" i="41"/>
  <c r="B110" i="41"/>
  <c r="A110" i="41"/>
  <c r="D109" i="41"/>
  <c r="C109" i="41"/>
  <c r="B109" i="41"/>
  <c r="A109" i="41"/>
  <c r="D108" i="41"/>
  <c r="C108" i="41"/>
  <c r="B108" i="41"/>
  <c r="A108" i="41"/>
  <c r="D107" i="41"/>
  <c r="C107" i="41"/>
  <c r="B107" i="41"/>
  <c r="A107" i="41"/>
  <c r="D106" i="41"/>
  <c r="C106" i="41"/>
  <c r="B106" i="41"/>
  <c r="A106" i="41"/>
  <c r="D105" i="41"/>
  <c r="C105" i="41"/>
  <c r="B105" i="41"/>
  <c r="A105" i="41"/>
  <c r="D104" i="41"/>
  <c r="C104" i="41"/>
  <c r="B104" i="41"/>
  <c r="A104" i="41"/>
  <c r="D103" i="41"/>
  <c r="C103" i="41"/>
  <c r="B103" i="41"/>
  <c r="A103" i="41"/>
  <c r="D102" i="41"/>
  <c r="C102" i="41"/>
  <c r="B102" i="41"/>
  <c r="A102" i="41"/>
  <c r="D101" i="41"/>
  <c r="C101" i="41"/>
  <c r="B101" i="41"/>
  <c r="A101" i="41"/>
  <c r="D100" i="41"/>
  <c r="C100" i="41"/>
  <c r="B100" i="41"/>
  <c r="A100" i="41"/>
  <c r="D99" i="41"/>
  <c r="C99" i="41"/>
  <c r="B99" i="41"/>
  <c r="A99" i="41"/>
  <c r="D98" i="41"/>
  <c r="C98" i="41"/>
  <c r="B98" i="41"/>
  <c r="A98" i="41"/>
  <c r="D97" i="41"/>
  <c r="C97" i="41"/>
  <c r="B97" i="41"/>
  <c r="A97" i="41"/>
  <c r="D96" i="41"/>
  <c r="C96" i="41"/>
  <c r="B96" i="41"/>
  <c r="A96" i="41"/>
  <c r="D95" i="41"/>
  <c r="C95" i="41"/>
  <c r="B95" i="41"/>
  <c r="A95" i="41"/>
  <c r="D94" i="41"/>
  <c r="C94" i="41"/>
  <c r="B94" i="41"/>
  <c r="A94" i="41"/>
  <c r="D93" i="41"/>
  <c r="C93" i="41"/>
  <c r="B93" i="41"/>
  <c r="A93" i="41"/>
  <c r="D92" i="41"/>
  <c r="C92" i="41"/>
  <c r="B92" i="41"/>
  <c r="A92" i="41"/>
  <c r="D91" i="41"/>
  <c r="C91" i="41"/>
  <c r="B91" i="41"/>
  <c r="A91" i="41"/>
  <c r="D90" i="41"/>
  <c r="C90" i="41"/>
  <c r="B90" i="41"/>
  <c r="A90" i="41"/>
  <c r="D89" i="41"/>
  <c r="C89" i="41"/>
  <c r="B89" i="41"/>
  <c r="A89" i="41"/>
  <c r="D88" i="41"/>
  <c r="C88" i="41"/>
  <c r="B88" i="41"/>
  <c r="A88" i="41"/>
  <c r="D87" i="41"/>
  <c r="C87" i="41"/>
  <c r="B87" i="41"/>
  <c r="A87" i="41"/>
  <c r="D86" i="41"/>
  <c r="C86" i="41"/>
  <c r="B86" i="41"/>
  <c r="A86" i="41"/>
  <c r="D85" i="41"/>
  <c r="C85" i="41"/>
  <c r="B85" i="41"/>
  <c r="A85" i="41"/>
  <c r="D84" i="41"/>
  <c r="C84" i="41"/>
  <c r="B84" i="41"/>
  <c r="A84" i="41"/>
  <c r="D83" i="41"/>
  <c r="C83" i="41"/>
  <c r="B83" i="41"/>
  <c r="A83" i="41"/>
  <c r="D82" i="41"/>
  <c r="C82" i="41"/>
  <c r="B82" i="41"/>
  <c r="A82" i="41"/>
  <c r="D81" i="41"/>
  <c r="C81" i="41"/>
  <c r="B81" i="41"/>
  <c r="A81" i="41"/>
  <c r="D80" i="41"/>
  <c r="C80" i="41"/>
  <c r="B80" i="41"/>
  <c r="A80" i="41"/>
  <c r="D79" i="41"/>
  <c r="C79" i="41"/>
  <c r="B79" i="41"/>
  <c r="A79" i="41"/>
  <c r="D78" i="41"/>
  <c r="C78" i="41"/>
  <c r="B78" i="41"/>
  <c r="A78" i="41"/>
  <c r="D77" i="41"/>
  <c r="C77" i="41"/>
  <c r="B77" i="41"/>
  <c r="A77" i="41"/>
  <c r="D76" i="41"/>
  <c r="C76" i="41"/>
  <c r="B76" i="41"/>
  <c r="A76" i="41"/>
  <c r="D75" i="41"/>
  <c r="C75" i="41"/>
  <c r="B75" i="41"/>
  <c r="A75" i="41"/>
  <c r="D74" i="41"/>
  <c r="C74" i="41"/>
  <c r="B74" i="41"/>
  <c r="A74" i="41"/>
  <c r="D73" i="41"/>
  <c r="C73" i="41"/>
  <c r="B73" i="41"/>
  <c r="A73" i="41"/>
  <c r="D72" i="41"/>
  <c r="C72" i="41"/>
  <c r="B72" i="41"/>
  <c r="A72" i="41"/>
  <c r="D71" i="41"/>
  <c r="C71" i="41"/>
  <c r="B71" i="41"/>
  <c r="A71" i="41"/>
  <c r="D70" i="41"/>
  <c r="C70" i="41"/>
  <c r="B70" i="41"/>
  <c r="A70" i="41"/>
  <c r="D69" i="41"/>
  <c r="C69" i="41"/>
  <c r="B69" i="41"/>
  <c r="A69" i="41"/>
  <c r="D68" i="41"/>
  <c r="C68" i="41"/>
  <c r="B68" i="41"/>
  <c r="A68" i="41"/>
  <c r="D67" i="41"/>
  <c r="C67" i="41"/>
  <c r="B67" i="41"/>
  <c r="A67" i="41"/>
  <c r="D66" i="41"/>
  <c r="C66" i="41"/>
  <c r="B66" i="41"/>
  <c r="A66" i="41"/>
  <c r="D65" i="41"/>
  <c r="C65" i="41"/>
  <c r="B65" i="41"/>
  <c r="A65" i="41"/>
  <c r="D64" i="41"/>
  <c r="C64" i="41"/>
  <c r="B64" i="41"/>
  <c r="A64" i="41"/>
  <c r="D63" i="41"/>
  <c r="C63" i="41"/>
  <c r="B63" i="41"/>
  <c r="A63" i="41"/>
  <c r="D62" i="41"/>
  <c r="C62" i="41"/>
  <c r="B62" i="41"/>
  <c r="A62" i="41"/>
  <c r="D61" i="41"/>
  <c r="C61" i="41"/>
  <c r="B61" i="41"/>
  <c r="A61" i="41"/>
  <c r="D60" i="41"/>
  <c r="C60" i="41"/>
  <c r="B60" i="41"/>
  <c r="A60" i="41"/>
  <c r="D59" i="41"/>
  <c r="C59" i="41"/>
  <c r="B59" i="41"/>
  <c r="A59" i="41"/>
  <c r="D58" i="41"/>
  <c r="C58" i="41"/>
  <c r="B58" i="41"/>
  <c r="A58" i="41"/>
  <c r="D57" i="41"/>
  <c r="C57" i="41"/>
  <c r="B57" i="41"/>
  <c r="A57" i="41"/>
  <c r="D56" i="41"/>
  <c r="C56" i="41"/>
  <c r="B56" i="41"/>
  <c r="A56" i="41"/>
  <c r="D55" i="41"/>
  <c r="C55" i="41"/>
  <c r="B55" i="41"/>
  <c r="A55" i="41"/>
  <c r="D54" i="41"/>
  <c r="C54" i="41"/>
  <c r="B54" i="41"/>
  <c r="A54" i="41"/>
  <c r="D53" i="41"/>
  <c r="C53" i="41"/>
  <c r="B53" i="41"/>
  <c r="A53" i="41"/>
  <c r="D52" i="41"/>
  <c r="C52" i="41"/>
  <c r="B52" i="41"/>
  <c r="A52" i="41"/>
  <c r="D51" i="41"/>
  <c r="C51" i="41"/>
  <c r="B51" i="41"/>
  <c r="A51" i="41"/>
  <c r="D50" i="41"/>
  <c r="C50" i="41"/>
  <c r="B50" i="41"/>
  <c r="A50" i="41"/>
  <c r="D49" i="41"/>
  <c r="C49" i="41"/>
  <c r="B49" i="41"/>
  <c r="A49" i="41"/>
  <c r="D48" i="41"/>
  <c r="C48" i="41"/>
  <c r="B48" i="41"/>
  <c r="A48" i="41"/>
  <c r="D47" i="41"/>
  <c r="C47" i="41"/>
  <c r="B47" i="41"/>
  <c r="A47" i="41"/>
  <c r="D46" i="41"/>
  <c r="C46" i="41"/>
  <c r="B46" i="41"/>
  <c r="A46" i="41"/>
  <c r="D45" i="41"/>
  <c r="C45" i="41"/>
  <c r="B45" i="41"/>
  <c r="A45" i="41"/>
  <c r="D44" i="41"/>
  <c r="C44" i="41"/>
  <c r="B44" i="41"/>
  <c r="A44" i="41"/>
  <c r="D43" i="41"/>
  <c r="C43" i="41"/>
  <c r="B43" i="41"/>
  <c r="A43" i="41"/>
  <c r="D42" i="41"/>
  <c r="C42" i="41"/>
  <c r="B42" i="41"/>
  <c r="A42" i="41"/>
  <c r="D41" i="41"/>
  <c r="C41" i="41"/>
  <c r="B41" i="41"/>
  <c r="A41" i="41"/>
  <c r="D40" i="41"/>
  <c r="C40" i="41"/>
  <c r="B40" i="41"/>
  <c r="A40" i="41"/>
  <c r="D39" i="41"/>
  <c r="C39" i="41"/>
  <c r="B39" i="41"/>
  <c r="A39" i="41"/>
  <c r="D38" i="41"/>
  <c r="C38" i="41"/>
  <c r="B38" i="41"/>
  <c r="A38" i="41"/>
  <c r="D37" i="41"/>
  <c r="C37" i="41"/>
  <c r="B37" i="41"/>
  <c r="A37" i="41"/>
  <c r="D36" i="41"/>
  <c r="C36" i="41"/>
  <c r="B36" i="41"/>
  <c r="A36" i="41"/>
  <c r="D35" i="41"/>
  <c r="C35" i="41"/>
  <c r="B35" i="41"/>
  <c r="A35" i="41"/>
  <c r="D34" i="41"/>
  <c r="C34" i="41"/>
  <c r="B34" i="41"/>
  <c r="A34" i="41"/>
  <c r="D33" i="41"/>
  <c r="C33" i="41"/>
  <c r="B33" i="41"/>
  <c r="A33" i="41"/>
  <c r="D32" i="41"/>
  <c r="C32" i="41"/>
  <c r="B32" i="41"/>
  <c r="A32" i="41"/>
  <c r="D31" i="41"/>
  <c r="C31" i="41"/>
  <c r="B31" i="41"/>
  <c r="A31" i="41"/>
  <c r="D30" i="41"/>
  <c r="C30" i="41"/>
  <c r="B30" i="41"/>
  <c r="A30" i="41"/>
  <c r="D29" i="41"/>
  <c r="C29" i="41"/>
  <c r="B29" i="41"/>
  <c r="A29" i="41"/>
  <c r="D28" i="41"/>
  <c r="C28" i="41"/>
  <c r="B28" i="41"/>
  <c r="A28" i="41"/>
  <c r="D27" i="41"/>
  <c r="C27" i="41"/>
  <c r="B27" i="41"/>
  <c r="A27" i="41"/>
  <c r="D26" i="41"/>
  <c r="C26" i="41"/>
  <c r="B26" i="41"/>
  <c r="A26" i="41"/>
  <c r="D25" i="41"/>
  <c r="C25" i="41"/>
  <c r="B25" i="41"/>
  <c r="A25" i="41"/>
  <c r="D24" i="41"/>
  <c r="C24" i="41"/>
  <c r="B24" i="41"/>
  <c r="A24" i="41"/>
  <c r="D23" i="41"/>
  <c r="C23" i="41"/>
  <c r="B23" i="41"/>
  <c r="A23" i="41"/>
  <c r="D22" i="41"/>
  <c r="C22" i="41"/>
  <c r="B22" i="41"/>
  <c r="A22" i="41"/>
  <c r="D21" i="41"/>
  <c r="C21" i="41"/>
  <c r="B21" i="41"/>
  <c r="A21" i="41"/>
  <c r="D20" i="41"/>
  <c r="C20" i="41"/>
  <c r="B20" i="41"/>
  <c r="A20" i="41"/>
  <c r="D19" i="41"/>
  <c r="C19" i="41"/>
  <c r="B19" i="41"/>
  <c r="A19" i="41"/>
  <c r="D18" i="41"/>
  <c r="C18" i="41"/>
  <c r="B18" i="41"/>
  <c r="A18" i="41"/>
  <c r="D17" i="41"/>
  <c r="C17" i="41"/>
  <c r="B17" i="41"/>
  <c r="A17" i="41"/>
  <c r="D16" i="41"/>
  <c r="C16" i="41"/>
  <c r="B16" i="41"/>
  <c r="A16" i="41"/>
  <c r="D15" i="41"/>
  <c r="C15" i="41"/>
  <c r="B15" i="41"/>
  <c r="A15" i="41"/>
  <c r="D14" i="41"/>
  <c r="C14" i="41"/>
  <c r="B14" i="41"/>
  <c r="A14" i="41"/>
  <c r="D13" i="41"/>
  <c r="C13" i="41"/>
  <c r="B13" i="41"/>
  <c r="A13" i="41"/>
  <c r="D12" i="41"/>
  <c r="C12" i="41"/>
  <c r="B12" i="41"/>
  <c r="A12" i="41"/>
  <c r="D11" i="41"/>
  <c r="C11" i="41"/>
  <c r="B11" i="41"/>
  <c r="A11" i="41"/>
  <c r="D10" i="41"/>
  <c r="C10" i="41"/>
  <c r="B10" i="41"/>
  <c r="A10" i="41"/>
  <c r="D9" i="41"/>
  <c r="C9" i="41"/>
  <c r="B9" i="41"/>
  <c r="A9" i="41"/>
  <c r="D8" i="41"/>
  <c r="C8" i="41"/>
  <c r="B8" i="41"/>
  <c r="A8" i="41"/>
  <c r="D7" i="41"/>
  <c r="C7" i="41"/>
  <c r="B7" i="41"/>
  <c r="A7" i="41"/>
  <c r="D6" i="41"/>
  <c r="C6" i="41"/>
  <c r="B6" i="41"/>
  <c r="A6" i="41"/>
  <c r="D5" i="41"/>
  <c r="C5" i="41"/>
  <c r="B5" i="41"/>
  <c r="A5" i="41"/>
  <c r="D4" i="41"/>
  <c r="C4" i="41"/>
  <c r="B4" i="41"/>
  <c r="A4" i="41"/>
  <c r="D2" i="41"/>
  <c r="AB4" i="26"/>
  <c r="D140" i="40"/>
  <c r="C140" i="40"/>
  <c r="B140" i="40"/>
  <c r="A140" i="40"/>
  <c r="D139" i="40"/>
  <c r="C139" i="40"/>
  <c r="B139" i="40"/>
  <c r="A139" i="40"/>
  <c r="D138" i="40"/>
  <c r="C138" i="40"/>
  <c r="B138" i="40"/>
  <c r="A138" i="40"/>
  <c r="D137" i="40"/>
  <c r="C137" i="40"/>
  <c r="B137" i="40"/>
  <c r="A137" i="40"/>
  <c r="D136" i="40"/>
  <c r="C136" i="40"/>
  <c r="B136" i="40"/>
  <c r="A136" i="40"/>
  <c r="D135" i="40"/>
  <c r="C135" i="40"/>
  <c r="B135" i="40"/>
  <c r="A135" i="40"/>
  <c r="D134" i="40"/>
  <c r="C134" i="40"/>
  <c r="B134" i="40"/>
  <c r="A134" i="40"/>
  <c r="D133" i="40"/>
  <c r="C133" i="40"/>
  <c r="B133" i="40"/>
  <c r="A133" i="40"/>
  <c r="D132" i="40"/>
  <c r="C132" i="40"/>
  <c r="B132" i="40"/>
  <c r="A132" i="40"/>
  <c r="D131" i="40"/>
  <c r="C131" i="40"/>
  <c r="B131" i="40"/>
  <c r="A131" i="40"/>
  <c r="D130" i="40"/>
  <c r="C130" i="40"/>
  <c r="B130" i="40"/>
  <c r="A130" i="40"/>
  <c r="D129" i="40"/>
  <c r="C129" i="40"/>
  <c r="B129" i="40"/>
  <c r="A129" i="40"/>
  <c r="D128" i="40"/>
  <c r="C128" i="40"/>
  <c r="B128" i="40"/>
  <c r="A128" i="40"/>
  <c r="D127" i="40"/>
  <c r="C127" i="40"/>
  <c r="B127" i="40"/>
  <c r="A127" i="40"/>
  <c r="D126" i="40"/>
  <c r="C126" i="40"/>
  <c r="B126" i="40"/>
  <c r="A126" i="40"/>
  <c r="D125" i="40"/>
  <c r="C125" i="40"/>
  <c r="B125" i="40"/>
  <c r="A125" i="40"/>
  <c r="D124" i="40"/>
  <c r="C124" i="40"/>
  <c r="B124" i="40"/>
  <c r="A124" i="40"/>
  <c r="D123" i="40"/>
  <c r="C123" i="40"/>
  <c r="B123" i="40"/>
  <c r="A123" i="40"/>
  <c r="D122" i="40"/>
  <c r="C122" i="40"/>
  <c r="B122" i="40"/>
  <c r="A122" i="40"/>
  <c r="D121" i="40"/>
  <c r="C121" i="40"/>
  <c r="B121" i="40"/>
  <c r="A121" i="40"/>
  <c r="D120" i="40"/>
  <c r="C120" i="40"/>
  <c r="B120" i="40"/>
  <c r="A120" i="40"/>
  <c r="D119" i="40"/>
  <c r="C119" i="40"/>
  <c r="B119" i="40"/>
  <c r="A119" i="40"/>
  <c r="D118" i="40"/>
  <c r="C118" i="40"/>
  <c r="B118" i="40"/>
  <c r="A118" i="40"/>
  <c r="D117" i="40"/>
  <c r="C117" i="40"/>
  <c r="B117" i="40"/>
  <c r="A117" i="40"/>
  <c r="D116" i="40"/>
  <c r="C116" i="40"/>
  <c r="B116" i="40"/>
  <c r="A116" i="40"/>
  <c r="D115" i="40"/>
  <c r="C115" i="40"/>
  <c r="B115" i="40"/>
  <c r="A115" i="40"/>
  <c r="D114" i="40"/>
  <c r="C114" i="40"/>
  <c r="B114" i="40"/>
  <c r="A114" i="40"/>
  <c r="D113" i="40"/>
  <c r="C113" i="40"/>
  <c r="B113" i="40"/>
  <c r="A113" i="40"/>
  <c r="D112" i="40"/>
  <c r="C112" i="40"/>
  <c r="B112" i="40"/>
  <c r="A112" i="40"/>
  <c r="D111" i="40"/>
  <c r="C111" i="40"/>
  <c r="B111" i="40"/>
  <c r="A111" i="40"/>
  <c r="D110" i="40"/>
  <c r="C110" i="40"/>
  <c r="B110" i="40"/>
  <c r="A110" i="40"/>
  <c r="D109" i="40"/>
  <c r="C109" i="40"/>
  <c r="B109" i="40"/>
  <c r="A109" i="40"/>
  <c r="D108" i="40"/>
  <c r="C108" i="40"/>
  <c r="B108" i="40"/>
  <c r="A108" i="40"/>
  <c r="D107" i="40"/>
  <c r="C107" i="40"/>
  <c r="B107" i="40"/>
  <c r="A107" i="40"/>
  <c r="D106" i="40"/>
  <c r="C106" i="40"/>
  <c r="B106" i="40"/>
  <c r="A106" i="40"/>
  <c r="D105" i="40"/>
  <c r="C105" i="40"/>
  <c r="B105" i="40"/>
  <c r="A105" i="40"/>
  <c r="D104" i="40"/>
  <c r="C104" i="40"/>
  <c r="B104" i="40"/>
  <c r="A104" i="40"/>
  <c r="D103" i="40"/>
  <c r="C103" i="40"/>
  <c r="B103" i="40"/>
  <c r="A103" i="40"/>
  <c r="D102" i="40"/>
  <c r="C102" i="40"/>
  <c r="B102" i="40"/>
  <c r="A102" i="40"/>
  <c r="D101" i="40"/>
  <c r="C101" i="40"/>
  <c r="B101" i="40"/>
  <c r="A101" i="40"/>
  <c r="D100" i="40"/>
  <c r="C100" i="40"/>
  <c r="B100" i="40"/>
  <c r="A100" i="40"/>
  <c r="D99" i="40"/>
  <c r="C99" i="40"/>
  <c r="B99" i="40"/>
  <c r="A99" i="40"/>
  <c r="D98" i="40"/>
  <c r="C98" i="40"/>
  <c r="B98" i="40"/>
  <c r="A98" i="40"/>
  <c r="D97" i="40"/>
  <c r="C97" i="40"/>
  <c r="B97" i="40"/>
  <c r="A97" i="40"/>
  <c r="D96" i="40"/>
  <c r="C96" i="40"/>
  <c r="B96" i="40"/>
  <c r="A96" i="40"/>
  <c r="D95" i="40"/>
  <c r="C95" i="40"/>
  <c r="B95" i="40"/>
  <c r="A95" i="40"/>
  <c r="D94" i="40"/>
  <c r="C94" i="40"/>
  <c r="B94" i="40"/>
  <c r="A94" i="40"/>
  <c r="D93" i="40"/>
  <c r="C93" i="40"/>
  <c r="B93" i="40"/>
  <c r="A93" i="40"/>
  <c r="D92" i="40"/>
  <c r="C92" i="40"/>
  <c r="B92" i="40"/>
  <c r="A92" i="40"/>
  <c r="D91" i="40"/>
  <c r="C91" i="40"/>
  <c r="B91" i="40"/>
  <c r="A91" i="40"/>
  <c r="D90" i="40"/>
  <c r="C90" i="40"/>
  <c r="B90" i="40"/>
  <c r="A90" i="40"/>
  <c r="D89" i="40"/>
  <c r="C89" i="40"/>
  <c r="B89" i="40"/>
  <c r="A89" i="40"/>
  <c r="D88" i="40"/>
  <c r="C88" i="40"/>
  <c r="B88" i="40"/>
  <c r="A88" i="40"/>
  <c r="D87" i="40"/>
  <c r="C87" i="40"/>
  <c r="B87" i="40"/>
  <c r="A87" i="40"/>
  <c r="D86" i="40"/>
  <c r="C86" i="40"/>
  <c r="B86" i="40"/>
  <c r="A86" i="40"/>
  <c r="D85" i="40"/>
  <c r="C85" i="40"/>
  <c r="B85" i="40"/>
  <c r="A85" i="40"/>
  <c r="D84" i="40"/>
  <c r="C84" i="40"/>
  <c r="B84" i="40"/>
  <c r="A84" i="40"/>
  <c r="D83" i="40"/>
  <c r="C83" i="40"/>
  <c r="B83" i="40"/>
  <c r="A83" i="40"/>
  <c r="D82" i="40"/>
  <c r="C82" i="40"/>
  <c r="B82" i="40"/>
  <c r="A82" i="40"/>
  <c r="D81" i="40"/>
  <c r="C81" i="40"/>
  <c r="B81" i="40"/>
  <c r="A81" i="40"/>
  <c r="D80" i="40"/>
  <c r="C80" i="40"/>
  <c r="B80" i="40"/>
  <c r="A80" i="40"/>
  <c r="D79" i="40"/>
  <c r="C79" i="40"/>
  <c r="B79" i="40"/>
  <c r="A79" i="40"/>
  <c r="D78" i="40"/>
  <c r="C78" i="40"/>
  <c r="B78" i="40"/>
  <c r="A78" i="40"/>
  <c r="D77" i="40"/>
  <c r="C77" i="40"/>
  <c r="B77" i="40"/>
  <c r="A77" i="40"/>
  <c r="D76" i="40"/>
  <c r="C76" i="40"/>
  <c r="B76" i="40"/>
  <c r="A76" i="40"/>
  <c r="D75" i="40"/>
  <c r="C75" i="40"/>
  <c r="B75" i="40"/>
  <c r="A75" i="40"/>
  <c r="D74" i="40"/>
  <c r="C74" i="40"/>
  <c r="B74" i="40"/>
  <c r="A74" i="40"/>
  <c r="D73" i="40"/>
  <c r="C73" i="40"/>
  <c r="B73" i="40"/>
  <c r="A73" i="40"/>
  <c r="D72" i="40"/>
  <c r="C72" i="40"/>
  <c r="B72" i="40"/>
  <c r="A72" i="40"/>
  <c r="D71" i="40"/>
  <c r="C71" i="40"/>
  <c r="B71" i="40"/>
  <c r="A71" i="40"/>
  <c r="D70" i="40"/>
  <c r="C70" i="40"/>
  <c r="B70" i="40"/>
  <c r="A70" i="40"/>
  <c r="D69" i="40"/>
  <c r="C69" i="40"/>
  <c r="B69" i="40"/>
  <c r="A69" i="40"/>
  <c r="D68" i="40"/>
  <c r="C68" i="40"/>
  <c r="B68" i="40"/>
  <c r="A68" i="40"/>
  <c r="D67" i="40"/>
  <c r="C67" i="40"/>
  <c r="B67" i="40"/>
  <c r="A67" i="40"/>
  <c r="D66" i="40"/>
  <c r="C66" i="40"/>
  <c r="B66" i="40"/>
  <c r="A66" i="40"/>
  <c r="D65" i="40"/>
  <c r="C65" i="40"/>
  <c r="B65" i="40"/>
  <c r="A65" i="40"/>
  <c r="D64" i="40"/>
  <c r="C64" i="40"/>
  <c r="B64" i="40"/>
  <c r="A64" i="40"/>
  <c r="D63" i="40"/>
  <c r="C63" i="40"/>
  <c r="B63" i="40"/>
  <c r="A63" i="40"/>
  <c r="D62" i="40"/>
  <c r="C62" i="40"/>
  <c r="B62" i="40"/>
  <c r="A62" i="40"/>
  <c r="D61" i="40"/>
  <c r="C61" i="40"/>
  <c r="B61" i="40"/>
  <c r="A61" i="40"/>
  <c r="D60" i="40"/>
  <c r="C60" i="40"/>
  <c r="B60" i="40"/>
  <c r="A60" i="40"/>
  <c r="D59" i="40"/>
  <c r="C59" i="40"/>
  <c r="B59" i="40"/>
  <c r="A59" i="40"/>
  <c r="D58" i="40"/>
  <c r="C58" i="40"/>
  <c r="B58" i="40"/>
  <c r="A58" i="40"/>
  <c r="D57" i="40"/>
  <c r="C57" i="40"/>
  <c r="B57" i="40"/>
  <c r="A57" i="40"/>
  <c r="D56" i="40"/>
  <c r="C56" i="40"/>
  <c r="B56" i="40"/>
  <c r="A56" i="40"/>
  <c r="D55" i="40"/>
  <c r="C55" i="40"/>
  <c r="B55" i="40"/>
  <c r="A55" i="40"/>
  <c r="D54" i="40"/>
  <c r="C54" i="40"/>
  <c r="B54" i="40"/>
  <c r="A54" i="40"/>
  <c r="D53" i="40"/>
  <c r="C53" i="40"/>
  <c r="B53" i="40"/>
  <c r="A53" i="40"/>
  <c r="D52" i="40"/>
  <c r="C52" i="40"/>
  <c r="B52" i="40"/>
  <c r="A52" i="40"/>
  <c r="D51" i="40"/>
  <c r="C51" i="40"/>
  <c r="B51" i="40"/>
  <c r="A51" i="40"/>
  <c r="D50" i="40"/>
  <c r="C50" i="40"/>
  <c r="B50" i="40"/>
  <c r="A50" i="40"/>
  <c r="D49" i="40"/>
  <c r="C49" i="40"/>
  <c r="B49" i="40"/>
  <c r="A49" i="40"/>
  <c r="D48" i="40"/>
  <c r="C48" i="40"/>
  <c r="B48" i="40"/>
  <c r="A48" i="40"/>
  <c r="D47" i="40"/>
  <c r="C47" i="40"/>
  <c r="B47" i="40"/>
  <c r="A47" i="40"/>
  <c r="D46" i="40"/>
  <c r="C46" i="40"/>
  <c r="B46" i="40"/>
  <c r="A46" i="40"/>
  <c r="D45" i="40"/>
  <c r="C45" i="40"/>
  <c r="B45" i="40"/>
  <c r="A45" i="40"/>
  <c r="D44" i="40"/>
  <c r="C44" i="40"/>
  <c r="B44" i="40"/>
  <c r="A44" i="40"/>
  <c r="D43" i="40"/>
  <c r="C43" i="40"/>
  <c r="B43" i="40"/>
  <c r="A43" i="40"/>
  <c r="D42" i="40"/>
  <c r="C42" i="40"/>
  <c r="B42" i="40"/>
  <c r="A42" i="40"/>
  <c r="D41" i="40"/>
  <c r="C41" i="40"/>
  <c r="B41" i="40"/>
  <c r="A41" i="40"/>
  <c r="D40" i="40"/>
  <c r="C40" i="40"/>
  <c r="B40" i="40"/>
  <c r="A40" i="40"/>
  <c r="D39" i="40"/>
  <c r="C39" i="40"/>
  <c r="B39" i="40"/>
  <c r="A39" i="40"/>
  <c r="D38" i="40"/>
  <c r="C38" i="40"/>
  <c r="B38" i="40"/>
  <c r="A38" i="40"/>
  <c r="D37" i="40"/>
  <c r="C37" i="40"/>
  <c r="B37" i="40"/>
  <c r="A37" i="40"/>
  <c r="D36" i="40"/>
  <c r="C36" i="40"/>
  <c r="B36" i="40"/>
  <c r="A36" i="40"/>
  <c r="D35" i="40"/>
  <c r="C35" i="40"/>
  <c r="B35" i="40"/>
  <c r="A35" i="40"/>
  <c r="D34" i="40"/>
  <c r="C34" i="40"/>
  <c r="B34" i="40"/>
  <c r="A34" i="40"/>
  <c r="D33" i="40"/>
  <c r="C33" i="40"/>
  <c r="B33" i="40"/>
  <c r="A33" i="40"/>
  <c r="D32" i="40"/>
  <c r="C32" i="40"/>
  <c r="B32" i="40"/>
  <c r="A32" i="40"/>
  <c r="D31" i="40"/>
  <c r="C31" i="40"/>
  <c r="B31" i="40"/>
  <c r="A31" i="40"/>
  <c r="D30" i="40"/>
  <c r="C30" i="40"/>
  <c r="B30" i="40"/>
  <c r="A30" i="40"/>
  <c r="D29" i="40"/>
  <c r="C29" i="40"/>
  <c r="B29" i="40"/>
  <c r="A29" i="40"/>
  <c r="D28" i="40"/>
  <c r="C28" i="40"/>
  <c r="B28" i="40"/>
  <c r="A28" i="40"/>
  <c r="D27" i="40"/>
  <c r="C27" i="40"/>
  <c r="B27" i="40"/>
  <c r="A27" i="40"/>
  <c r="D26" i="40"/>
  <c r="C26" i="40"/>
  <c r="B26" i="40"/>
  <c r="A26" i="40"/>
  <c r="D25" i="40"/>
  <c r="C25" i="40"/>
  <c r="B25" i="40"/>
  <c r="A25" i="40"/>
  <c r="D24" i="40"/>
  <c r="C24" i="40"/>
  <c r="B24" i="40"/>
  <c r="A24" i="40"/>
  <c r="D23" i="40"/>
  <c r="C23" i="40"/>
  <c r="B23" i="40"/>
  <c r="A23" i="40"/>
  <c r="D22" i="40"/>
  <c r="C22" i="40"/>
  <c r="B22" i="40"/>
  <c r="A22" i="40"/>
  <c r="D21" i="40"/>
  <c r="C21" i="40"/>
  <c r="B21" i="40"/>
  <c r="A21" i="40"/>
  <c r="D20" i="40"/>
  <c r="C20" i="40"/>
  <c r="B20" i="40"/>
  <c r="A20" i="40"/>
  <c r="D19" i="40"/>
  <c r="C19" i="40"/>
  <c r="B19" i="40"/>
  <c r="A19" i="40"/>
  <c r="D18" i="40"/>
  <c r="C18" i="40"/>
  <c r="B18" i="40"/>
  <c r="A18" i="40"/>
  <c r="D17" i="40"/>
  <c r="C17" i="40"/>
  <c r="B17" i="40"/>
  <c r="A17" i="40"/>
  <c r="D16" i="40"/>
  <c r="C16" i="40"/>
  <c r="B16" i="40"/>
  <c r="A16" i="40"/>
  <c r="D15" i="40"/>
  <c r="C15" i="40"/>
  <c r="B15" i="40"/>
  <c r="A15" i="40"/>
  <c r="D14" i="40"/>
  <c r="C14" i="40"/>
  <c r="B14" i="40"/>
  <c r="A14" i="40"/>
  <c r="D13" i="40"/>
  <c r="C13" i="40"/>
  <c r="B13" i="40"/>
  <c r="A13" i="40"/>
  <c r="D12" i="40"/>
  <c r="C12" i="40"/>
  <c r="B12" i="40"/>
  <c r="A12" i="40"/>
  <c r="D11" i="40"/>
  <c r="C11" i="40"/>
  <c r="B11" i="40"/>
  <c r="A11" i="40"/>
  <c r="D10" i="40"/>
  <c r="C10" i="40"/>
  <c r="B10" i="40"/>
  <c r="A10" i="40"/>
  <c r="D9" i="40"/>
  <c r="C9" i="40"/>
  <c r="B9" i="40"/>
  <c r="A9" i="40"/>
  <c r="D8" i="40"/>
  <c r="C8" i="40"/>
  <c r="B8" i="40"/>
  <c r="A8" i="40"/>
  <c r="D7" i="40"/>
  <c r="C7" i="40"/>
  <c r="B7" i="40"/>
  <c r="A7" i="40"/>
  <c r="D6" i="40"/>
  <c r="C6" i="40"/>
  <c r="B6" i="40"/>
  <c r="A6" i="40"/>
  <c r="D5" i="40"/>
  <c r="C5" i="40"/>
  <c r="B5" i="40"/>
  <c r="A5" i="40"/>
  <c r="D4" i="40"/>
  <c r="C4" i="40"/>
  <c r="B4" i="40"/>
  <c r="A4" i="40"/>
  <c r="D2" i="40"/>
  <c r="D140" i="39"/>
  <c r="C140" i="39"/>
  <c r="B140" i="39"/>
  <c r="A140" i="39"/>
  <c r="D139" i="39"/>
  <c r="C139" i="39"/>
  <c r="B139" i="39"/>
  <c r="A139" i="39"/>
  <c r="D138" i="39"/>
  <c r="C138" i="39"/>
  <c r="B138" i="39"/>
  <c r="A138" i="39"/>
  <c r="D137" i="39"/>
  <c r="C137" i="39"/>
  <c r="B137" i="39"/>
  <c r="A137" i="39"/>
  <c r="D136" i="39"/>
  <c r="C136" i="39"/>
  <c r="B136" i="39"/>
  <c r="A136" i="39"/>
  <c r="D135" i="39"/>
  <c r="C135" i="39"/>
  <c r="B135" i="39"/>
  <c r="A135" i="39"/>
  <c r="D134" i="39"/>
  <c r="C134" i="39"/>
  <c r="B134" i="39"/>
  <c r="A134" i="39"/>
  <c r="D133" i="39"/>
  <c r="C133" i="39"/>
  <c r="B133" i="39"/>
  <c r="A133" i="39"/>
  <c r="D132" i="39"/>
  <c r="C132" i="39"/>
  <c r="B132" i="39"/>
  <c r="A132" i="39"/>
  <c r="D131" i="39"/>
  <c r="C131" i="39"/>
  <c r="B131" i="39"/>
  <c r="A131" i="39"/>
  <c r="D130" i="39"/>
  <c r="C130" i="39"/>
  <c r="B130" i="39"/>
  <c r="A130" i="39"/>
  <c r="D129" i="39"/>
  <c r="C129" i="39"/>
  <c r="B129" i="39"/>
  <c r="A129" i="39"/>
  <c r="D128" i="39"/>
  <c r="C128" i="39"/>
  <c r="B128" i="39"/>
  <c r="A128" i="39"/>
  <c r="D127" i="39"/>
  <c r="C127" i="39"/>
  <c r="B127" i="39"/>
  <c r="A127" i="39"/>
  <c r="D126" i="39"/>
  <c r="C126" i="39"/>
  <c r="B126" i="39"/>
  <c r="A126" i="39"/>
  <c r="D125" i="39"/>
  <c r="C125" i="39"/>
  <c r="B125" i="39"/>
  <c r="A125" i="39"/>
  <c r="D124" i="39"/>
  <c r="C124" i="39"/>
  <c r="B124" i="39"/>
  <c r="A124" i="39"/>
  <c r="D123" i="39"/>
  <c r="C123" i="39"/>
  <c r="B123" i="39"/>
  <c r="A123" i="39"/>
  <c r="D122" i="39"/>
  <c r="C122" i="39"/>
  <c r="B122" i="39"/>
  <c r="A122" i="39"/>
  <c r="D121" i="39"/>
  <c r="C121" i="39"/>
  <c r="B121" i="39"/>
  <c r="A121" i="39"/>
  <c r="D120" i="39"/>
  <c r="C120" i="39"/>
  <c r="B120" i="39"/>
  <c r="A120" i="39"/>
  <c r="D119" i="39"/>
  <c r="C119" i="39"/>
  <c r="B119" i="39"/>
  <c r="A119" i="39"/>
  <c r="D118" i="39"/>
  <c r="C118" i="39"/>
  <c r="B118" i="39"/>
  <c r="A118" i="39"/>
  <c r="D117" i="39"/>
  <c r="C117" i="39"/>
  <c r="B117" i="39"/>
  <c r="A117" i="39"/>
  <c r="D116" i="39"/>
  <c r="C116" i="39"/>
  <c r="B116" i="39"/>
  <c r="A116" i="39"/>
  <c r="D115" i="39"/>
  <c r="C115" i="39"/>
  <c r="B115" i="39"/>
  <c r="A115" i="39"/>
  <c r="D114" i="39"/>
  <c r="C114" i="39"/>
  <c r="B114" i="39"/>
  <c r="A114" i="39"/>
  <c r="D113" i="39"/>
  <c r="C113" i="39"/>
  <c r="B113" i="39"/>
  <c r="A113" i="39"/>
  <c r="D112" i="39"/>
  <c r="C112" i="39"/>
  <c r="B112" i="39"/>
  <c r="A112" i="39"/>
  <c r="D111" i="39"/>
  <c r="C111" i="39"/>
  <c r="B111" i="39"/>
  <c r="A111" i="39"/>
  <c r="D110" i="39"/>
  <c r="C110" i="39"/>
  <c r="B110" i="39"/>
  <c r="A110" i="39"/>
  <c r="D109" i="39"/>
  <c r="C109" i="39"/>
  <c r="B109" i="39"/>
  <c r="A109" i="39"/>
  <c r="D108" i="39"/>
  <c r="C108" i="39"/>
  <c r="B108" i="39"/>
  <c r="A108" i="39"/>
  <c r="D107" i="39"/>
  <c r="C107" i="39"/>
  <c r="B107" i="39"/>
  <c r="A107" i="39"/>
  <c r="D106" i="39"/>
  <c r="C106" i="39"/>
  <c r="B106" i="39"/>
  <c r="A106" i="39"/>
  <c r="D105" i="39"/>
  <c r="C105" i="39"/>
  <c r="B105" i="39"/>
  <c r="A105" i="39"/>
  <c r="D104" i="39"/>
  <c r="C104" i="39"/>
  <c r="B104" i="39"/>
  <c r="A104" i="39"/>
  <c r="D103" i="39"/>
  <c r="C103" i="39"/>
  <c r="B103" i="39"/>
  <c r="A103" i="39"/>
  <c r="D102" i="39"/>
  <c r="C102" i="39"/>
  <c r="B102" i="39"/>
  <c r="A102" i="39"/>
  <c r="D101" i="39"/>
  <c r="C101" i="39"/>
  <c r="B101" i="39"/>
  <c r="A101" i="39"/>
  <c r="D100" i="39"/>
  <c r="C100" i="39"/>
  <c r="B100" i="39"/>
  <c r="A100" i="39"/>
  <c r="D99" i="39"/>
  <c r="C99" i="39"/>
  <c r="B99" i="39"/>
  <c r="A99" i="39"/>
  <c r="D98" i="39"/>
  <c r="C98" i="39"/>
  <c r="B98" i="39"/>
  <c r="A98" i="39"/>
  <c r="D97" i="39"/>
  <c r="C97" i="39"/>
  <c r="B97" i="39"/>
  <c r="A97" i="39"/>
  <c r="D96" i="39"/>
  <c r="C96" i="39"/>
  <c r="B96" i="39"/>
  <c r="A96" i="39"/>
  <c r="D95" i="39"/>
  <c r="C95" i="39"/>
  <c r="B95" i="39"/>
  <c r="A95" i="39"/>
  <c r="D94" i="39"/>
  <c r="C94" i="39"/>
  <c r="B94" i="39"/>
  <c r="A94" i="39"/>
  <c r="D93" i="39"/>
  <c r="C93" i="39"/>
  <c r="B93" i="39"/>
  <c r="A93" i="39"/>
  <c r="D92" i="39"/>
  <c r="C92" i="39"/>
  <c r="B92" i="39"/>
  <c r="A92" i="39"/>
  <c r="D91" i="39"/>
  <c r="C91" i="39"/>
  <c r="B91" i="39"/>
  <c r="A91" i="39"/>
  <c r="D90" i="39"/>
  <c r="C90" i="39"/>
  <c r="B90" i="39"/>
  <c r="A90" i="39"/>
  <c r="D89" i="39"/>
  <c r="C89" i="39"/>
  <c r="B89" i="39"/>
  <c r="A89" i="39"/>
  <c r="D88" i="39"/>
  <c r="C88" i="39"/>
  <c r="B88" i="39"/>
  <c r="A88" i="39"/>
  <c r="D87" i="39"/>
  <c r="C87" i="39"/>
  <c r="B87" i="39"/>
  <c r="A87" i="39"/>
  <c r="D86" i="39"/>
  <c r="C86" i="39"/>
  <c r="B86" i="39"/>
  <c r="A86" i="39"/>
  <c r="D85" i="39"/>
  <c r="C85" i="39"/>
  <c r="B85" i="39"/>
  <c r="A85" i="39"/>
  <c r="D84" i="39"/>
  <c r="C84" i="39"/>
  <c r="B84" i="39"/>
  <c r="A84" i="39"/>
  <c r="D83" i="39"/>
  <c r="C83" i="39"/>
  <c r="B83" i="39"/>
  <c r="A83" i="39"/>
  <c r="D82" i="39"/>
  <c r="C82" i="39"/>
  <c r="B82" i="39"/>
  <c r="A82" i="39"/>
  <c r="D81" i="39"/>
  <c r="C81" i="39"/>
  <c r="B81" i="39"/>
  <c r="A81" i="39"/>
  <c r="D80" i="39"/>
  <c r="C80" i="39"/>
  <c r="B80" i="39"/>
  <c r="A80" i="39"/>
  <c r="D79" i="39"/>
  <c r="C79" i="39"/>
  <c r="B79" i="39"/>
  <c r="A79" i="39"/>
  <c r="D78" i="39"/>
  <c r="C78" i="39"/>
  <c r="B78" i="39"/>
  <c r="A78" i="39"/>
  <c r="D77" i="39"/>
  <c r="C77" i="39"/>
  <c r="B77" i="39"/>
  <c r="A77" i="39"/>
  <c r="D76" i="39"/>
  <c r="C76" i="39"/>
  <c r="B76" i="39"/>
  <c r="A76" i="39"/>
  <c r="D75" i="39"/>
  <c r="C75" i="39"/>
  <c r="B75" i="39"/>
  <c r="A75" i="39"/>
  <c r="D74" i="39"/>
  <c r="C74" i="39"/>
  <c r="B74" i="39"/>
  <c r="A74" i="39"/>
  <c r="D73" i="39"/>
  <c r="C73" i="39"/>
  <c r="B73" i="39"/>
  <c r="A73" i="39"/>
  <c r="D72" i="39"/>
  <c r="C72" i="39"/>
  <c r="B72" i="39"/>
  <c r="A72" i="39"/>
  <c r="D71" i="39"/>
  <c r="C71" i="39"/>
  <c r="B71" i="39"/>
  <c r="A71" i="39"/>
  <c r="D70" i="39"/>
  <c r="C70" i="39"/>
  <c r="B70" i="39"/>
  <c r="A70" i="39"/>
  <c r="D69" i="39"/>
  <c r="C69" i="39"/>
  <c r="B69" i="39"/>
  <c r="A69" i="39"/>
  <c r="D68" i="39"/>
  <c r="C68" i="39"/>
  <c r="B68" i="39"/>
  <c r="A68" i="39"/>
  <c r="D67" i="39"/>
  <c r="C67" i="39"/>
  <c r="B67" i="39"/>
  <c r="A67" i="39"/>
  <c r="D66" i="39"/>
  <c r="C66" i="39"/>
  <c r="B66" i="39"/>
  <c r="A66" i="39"/>
  <c r="D65" i="39"/>
  <c r="C65" i="39"/>
  <c r="B65" i="39"/>
  <c r="A65" i="39"/>
  <c r="D64" i="39"/>
  <c r="C64" i="39"/>
  <c r="B64" i="39"/>
  <c r="A64" i="39"/>
  <c r="D63" i="39"/>
  <c r="C63" i="39"/>
  <c r="B63" i="39"/>
  <c r="A63" i="39"/>
  <c r="D62" i="39"/>
  <c r="C62" i="39"/>
  <c r="B62" i="39"/>
  <c r="A62" i="39"/>
  <c r="D61" i="39"/>
  <c r="C61" i="39"/>
  <c r="B61" i="39"/>
  <c r="A61" i="39"/>
  <c r="D60" i="39"/>
  <c r="C60" i="39"/>
  <c r="B60" i="39"/>
  <c r="A60" i="39"/>
  <c r="D59" i="39"/>
  <c r="C59" i="39"/>
  <c r="B59" i="39"/>
  <c r="A59" i="39"/>
  <c r="D58" i="39"/>
  <c r="C58" i="39"/>
  <c r="B58" i="39"/>
  <c r="A58" i="39"/>
  <c r="D57" i="39"/>
  <c r="C57" i="39"/>
  <c r="B57" i="39"/>
  <c r="A57" i="39"/>
  <c r="D56" i="39"/>
  <c r="C56" i="39"/>
  <c r="B56" i="39"/>
  <c r="A56" i="39"/>
  <c r="D55" i="39"/>
  <c r="C55" i="39"/>
  <c r="B55" i="39"/>
  <c r="A55" i="39"/>
  <c r="D54" i="39"/>
  <c r="C54" i="39"/>
  <c r="B54" i="39"/>
  <c r="A54" i="39"/>
  <c r="D53" i="39"/>
  <c r="C53" i="39"/>
  <c r="B53" i="39"/>
  <c r="A53" i="39"/>
  <c r="D52" i="39"/>
  <c r="C52" i="39"/>
  <c r="B52" i="39"/>
  <c r="A52" i="39"/>
  <c r="D51" i="39"/>
  <c r="C51" i="39"/>
  <c r="B51" i="39"/>
  <c r="A51" i="39"/>
  <c r="D50" i="39"/>
  <c r="C50" i="39"/>
  <c r="B50" i="39"/>
  <c r="A50" i="39"/>
  <c r="D49" i="39"/>
  <c r="C49" i="39"/>
  <c r="B49" i="39"/>
  <c r="A49" i="39"/>
  <c r="D48" i="39"/>
  <c r="C48" i="39"/>
  <c r="B48" i="39"/>
  <c r="A48" i="39"/>
  <c r="D47" i="39"/>
  <c r="C47" i="39"/>
  <c r="B47" i="39"/>
  <c r="A47" i="39"/>
  <c r="D46" i="39"/>
  <c r="C46" i="39"/>
  <c r="B46" i="39"/>
  <c r="A46" i="39"/>
  <c r="D45" i="39"/>
  <c r="C45" i="39"/>
  <c r="B45" i="39"/>
  <c r="A45" i="39"/>
  <c r="D44" i="39"/>
  <c r="C44" i="39"/>
  <c r="B44" i="39"/>
  <c r="A44" i="39"/>
  <c r="D43" i="39"/>
  <c r="C43" i="39"/>
  <c r="B43" i="39"/>
  <c r="A43" i="39"/>
  <c r="D42" i="39"/>
  <c r="C42" i="39"/>
  <c r="B42" i="39"/>
  <c r="A42" i="39"/>
  <c r="D41" i="39"/>
  <c r="C41" i="39"/>
  <c r="B41" i="39"/>
  <c r="A41" i="39"/>
  <c r="D40" i="39"/>
  <c r="C40" i="39"/>
  <c r="B40" i="39"/>
  <c r="A40" i="39"/>
  <c r="D39" i="39"/>
  <c r="C39" i="39"/>
  <c r="B39" i="39"/>
  <c r="A39" i="39"/>
  <c r="D38" i="39"/>
  <c r="C38" i="39"/>
  <c r="B38" i="39"/>
  <c r="A38" i="39"/>
  <c r="D37" i="39"/>
  <c r="C37" i="39"/>
  <c r="B37" i="39"/>
  <c r="A37" i="39"/>
  <c r="D36" i="39"/>
  <c r="C36" i="39"/>
  <c r="B36" i="39"/>
  <c r="A36" i="39"/>
  <c r="D35" i="39"/>
  <c r="C35" i="39"/>
  <c r="B35" i="39"/>
  <c r="A35" i="39"/>
  <c r="D34" i="39"/>
  <c r="C34" i="39"/>
  <c r="B34" i="39"/>
  <c r="A34" i="39"/>
  <c r="D33" i="39"/>
  <c r="C33" i="39"/>
  <c r="B33" i="39"/>
  <c r="A33" i="39"/>
  <c r="D32" i="39"/>
  <c r="C32" i="39"/>
  <c r="B32" i="39"/>
  <c r="A32" i="39"/>
  <c r="D31" i="39"/>
  <c r="C31" i="39"/>
  <c r="B31" i="39"/>
  <c r="A31" i="39"/>
  <c r="D30" i="39"/>
  <c r="C30" i="39"/>
  <c r="B30" i="39"/>
  <c r="A30" i="39"/>
  <c r="D29" i="39"/>
  <c r="C29" i="39"/>
  <c r="B29" i="39"/>
  <c r="A29" i="39"/>
  <c r="D28" i="39"/>
  <c r="C28" i="39"/>
  <c r="B28" i="39"/>
  <c r="A28" i="39"/>
  <c r="D27" i="39"/>
  <c r="C27" i="39"/>
  <c r="B27" i="39"/>
  <c r="A27" i="39"/>
  <c r="D26" i="39"/>
  <c r="C26" i="39"/>
  <c r="B26" i="39"/>
  <c r="A26" i="39"/>
  <c r="D25" i="39"/>
  <c r="C25" i="39"/>
  <c r="B25" i="39"/>
  <c r="A25" i="39"/>
  <c r="D24" i="39"/>
  <c r="C24" i="39"/>
  <c r="B24" i="39"/>
  <c r="A24" i="39"/>
  <c r="D23" i="39"/>
  <c r="C23" i="39"/>
  <c r="B23" i="39"/>
  <c r="A23" i="39"/>
  <c r="D22" i="39"/>
  <c r="C22" i="39"/>
  <c r="B22" i="39"/>
  <c r="A22" i="39"/>
  <c r="D21" i="39"/>
  <c r="C21" i="39"/>
  <c r="B21" i="39"/>
  <c r="A21" i="39"/>
  <c r="D20" i="39"/>
  <c r="C20" i="39"/>
  <c r="B20" i="39"/>
  <c r="A20" i="39"/>
  <c r="D19" i="39"/>
  <c r="C19" i="39"/>
  <c r="B19" i="39"/>
  <c r="A19" i="39"/>
  <c r="D18" i="39"/>
  <c r="C18" i="39"/>
  <c r="B18" i="39"/>
  <c r="A18" i="39"/>
  <c r="D17" i="39"/>
  <c r="C17" i="39"/>
  <c r="B17" i="39"/>
  <c r="A17" i="39"/>
  <c r="D16" i="39"/>
  <c r="C16" i="39"/>
  <c r="B16" i="39"/>
  <c r="A16" i="39"/>
  <c r="D15" i="39"/>
  <c r="C15" i="39"/>
  <c r="B15" i="39"/>
  <c r="A15" i="39"/>
  <c r="D14" i="39"/>
  <c r="C14" i="39"/>
  <c r="B14" i="39"/>
  <c r="A14" i="39"/>
  <c r="D13" i="39"/>
  <c r="C13" i="39"/>
  <c r="B13" i="39"/>
  <c r="A13" i="39"/>
  <c r="D12" i="39"/>
  <c r="C12" i="39"/>
  <c r="B12" i="39"/>
  <c r="A12" i="39"/>
  <c r="D11" i="39"/>
  <c r="C11" i="39"/>
  <c r="B11" i="39"/>
  <c r="A11" i="39"/>
  <c r="D10" i="39"/>
  <c r="C10" i="39"/>
  <c r="B10" i="39"/>
  <c r="A10" i="39"/>
  <c r="D9" i="39"/>
  <c r="C9" i="39"/>
  <c r="B9" i="39"/>
  <c r="A9" i="39"/>
  <c r="D8" i="39"/>
  <c r="C8" i="39"/>
  <c r="B8" i="39"/>
  <c r="A8" i="39"/>
  <c r="D7" i="39"/>
  <c r="C7" i="39"/>
  <c r="B7" i="39"/>
  <c r="A7" i="39"/>
  <c r="D6" i="39"/>
  <c r="C6" i="39"/>
  <c r="B6" i="39"/>
  <c r="A6" i="39"/>
  <c r="D5" i="39"/>
  <c r="C5" i="39"/>
  <c r="B5" i="39"/>
  <c r="A5" i="39"/>
  <c r="D4" i="39"/>
  <c r="C4" i="39"/>
  <c r="B4" i="39"/>
  <c r="A4" i="39"/>
  <c r="D2" i="39"/>
  <c r="D140" i="38"/>
  <c r="C140" i="38"/>
  <c r="B140" i="38"/>
  <c r="A140" i="38"/>
  <c r="D139" i="38"/>
  <c r="C139" i="38"/>
  <c r="B139" i="38"/>
  <c r="A139" i="38"/>
  <c r="D138" i="38"/>
  <c r="C138" i="38"/>
  <c r="B138" i="38"/>
  <c r="A138" i="38"/>
  <c r="D137" i="38"/>
  <c r="C137" i="38"/>
  <c r="B137" i="38"/>
  <c r="A137" i="38"/>
  <c r="D136" i="38"/>
  <c r="C136" i="38"/>
  <c r="B136" i="38"/>
  <c r="A136" i="38"/>
  <c r="D135" i="38"/>
  <c r="C135" i="38"/>
  <c r="B135" i="38"/>
  <c r="A135" i="38"/>
  <c r="D134" i="38"/>
  <c r="C134" i="38"/>
  <c r="B134" i="38"/>
  <c r="A134" i="38"/>
  <c r="D133" i="38"/>
  <c r="C133" i="38"/>
  <c r="B133" i="38"/>
  <c r="A133" i="38"/>
  <c r="D132" i="38"/>
  <c r="C132" i="38"/>
  <c r="B132" i="38"/>
  <c r="A132" i="38"/>
  <c r="D131" i="38"/>
  <c r="C131" i="38"/>
  <c r="B131" i="38"/>
  <c r="A131" i="38"/>
  <c r="D130" i="38"/>
  <c r="C130" i="38"/>
  <c r="B130" i="38"/>
  <c r="A130" i="38"/>
  <c r="D129" i="38"/>
  <c r="C129" i="38"/>
  <c r="B129" i="38"/>
  <c r="A129" i="38"/>
  <c r="D128" i="38"/>
  <c r="C128" i="38"/>
  <c r="B128" i="38"/>
  <c r="A128" i="38"/>
  <c r="D127" i="38"/>
  <c r="C127" i="38"/>
  <c r="B127" i="38"/>
  <c r="A127" i="38"/>
  <c r="D126" i="38"/>
  <c r="C126" i="38"/>
  <c r="B126" i="38"/>
  <c r="A126" i="38"/>
  <c r="D125" i="38"/>
  <c r="C125" i="38"/>
  <c r="B125" i="38"/>
  <c r="A125" i="38"/>
  <c r="D124" i="38"/>
  <c r="C124" i="38"/>
  <c r="B124" i="38"/>
  <c r="A124" i="38"/>
  <c r="D123" i="38"/>
  <c r="C123" i="38"/>
  <c r="B123" i="38"/>
  <c r="A123" i="38"/>
  <c r="D122" i="38"/>
  <c r="C122" i="38"/>
  <c r="B122" i="38"/>
  <c r="A122" i="38"/>
  <c r="D121" i="38"/>
  <c r="C121" i="38"/>
  <c r="B121" i="38"/>
  <c r="A121" i="38"/>
  <c r="D120" i="38"/>
  <c r="C120" i="38"/>
  <c r="B120" i="38"/>
  <c r="A120" i="38"/>
  <c r="D119" i="38"/>
  <c r="C119" i="38"/>
  <c r="B119" i="38"/>
  <c r="A119" i="38"/>
  <c r="D118" i="38"/>
  <c r="C118" i="38"/>
  <c r="B118" i="38"/>
  <c r="A118" i="38"/>
  <c r="D117" i="38"/>
  <c r="C117" i="38"/>
  <c r="B117" i="38"/>
  <c r="A117" i="38"/>
  <c r="D116" i="38"/>
  <c r="C116" i="38"/>
  <c r="B116" i="38"/>
  <c r="A116" i="38"/>
  <c r="D115" i="38"/>
  <c r="C115" i="38"/>
  <c r="B115" i="38"/>
  <c r="A115" i="38"/>
  <c r="D114" i="38"/>
  <c r="C114" i="38"/>
  <c r="B114" i="38"/>
  <c r="A114" i="38"/>
  <c r="D113" i="38"/>
  <c r="C113" i="38"/>
  <c r="B113" i="38"/>
  <c r="A113" i="38"/>
  <c r="D112" i="38"/>
  <c r="C112" i="38"/>
  <c r="B112" i="38"/>
  <c r="A112" i="38"/>
  <c r="D111" i="38"/>
  <c r="C111" i="38"/>
  <c r="B111" i="38"/>
  <c r="A111" i="38"/>
  <c r="D110" i="38"/>
  <c r="C110" i="38"/>
  <c r="B110" i="38"/>
  <c r="A110" i="38"/>
  <c r="D109" i="38"/>
  <c r="C109" i="38"/>
  <c r="B109" i="38"/>
  <c r="A109" i="38"/>
  <c r="D108" i="38"/>
  <c r="C108" i="38"/>
  <c r="B108" i="38"/>
  <c r="A108" i="38"/>
  <c r="D107" i="38"/>
  <c r="C107" i="38"/>
  <c r="B107" i="38"/>
  <c r="A107" i="38"/>
  <c r="D106" i="38"/>
  <c r="C106" i="38"/>
  <c r="B106" i="38"/>
  <c r="A106" i="38"/>
  <c r="D105" i="38"/>
  <c r="C105" i="38"/>
  <c r="B105" i="38"/>
  <c r="A105" i="38"/>
  <c r="D104" i="38"/>
  <c r="C104" i="38"/>
  <c r="B104" i="38"/>
  <c r="A104" i="38"/>
  <c r="D103" i="38"/>
  <c r="C103" i="38"/>
  <c r="B103" i="38"/>
  <c r="A103" i="38"/>
  <c r="D102" i="38"/>
  <c r="C102" i="38"/>
  <c r="B102" i="38"/>
  <c r="A102" i="38"/>
  <c r="D101" i="38"/>
  <c r="C101" i="38"/>
  <c r="B101" i="38"/>
  <c r="A101" i="38"/>
  <c r="D100" i="38"/>
  <c r="C100" i="38"/>
  <c r="B100" i="38"/>
  <c r="A100" i="38"/>
  <c r="D99" i="38"/>
  <c r="C99" i="38"/>
  <c r="B99" i="38"/>
  <c r="A99" i="38"/>
  <c r="D98" i="38"/>
  <c r="C98" i="38"/>
  <c r="B98" i="38"/>
  <c r="A98" i="38"/>
  <c r="D97" i="38"/>
  <c r="C97" i="38"/>
  <c r="B97" i="38"/>
  <c r="A97" i="38"/>
  <c r="D96" i="38"/>
  <c r="C96" i="38"/>
  <c r="B96" i="38"/>
  <c r="A96" i="38"/>
  <c r="D95" i="38"/>
  <c r="C95" i="38"/>
  <c r="B95" i="38"/>
  <c r="A95" i="38"/>
  <c r="D94" i="38"/>
  <c r="C94" i="38"/>
  <c r="B94" i="38"/>
  <c r="A94" i="38"/>
  <c r="D93" i="38"/>
  <c r="C93" i="38"/>
  <c r="B93" i="38"/>
  <c r="A93" i="38"/>
  <c r="D92" i="38"/>
  <c r="C92" i="38"/>
  <c r="B92" i="38"/>
  <c r="A92" i="38"/>
  <c r="D91" i="38"/>
  <c r="C91" i="38"/>
  <c r="B91" i="38"/>
  <c r="A91" i="38"/>
  <c r="D90" i="38"/>
  <c r="C90" i="38"/>
  <c r="B90" i="38"/>
  <c r="A90" i="38"/>
  <c r="D89" i="38"/>
  <c r="C89" i="38"/>
  <c r="B89" i="38"/>
  <c r="A89" i="38"/>
  <c r="D88" i="38"/>
  <c r="C88" i="38"/>
  <c r="B88" i="38"/>
  <c r="A88" i="38"/>
  <c r="D87" i="38"/>
  <c r="C87" i="38"/>
  <c r="B87" i="38"/>
  <c r="A87" i="38"/>
  <c r="D86" i="38"/>
  <c r="C86" i="38"/>
  <c r="B86" i="38"/>
  <c r="A86" i="38"/>
  <c r="D85" i="38"/>
  <c r="C85" i="38"/>
  <c r="B85" i="38"/>
  <c r="A85" i="38"/>
  <c r="D84" i="38"/>
  <c r="C84" i="38"/>
  <c r="B84" i="38"/>
  <c r="A84" i="38"/>
  <c r="D83" i="38"/>
  <c r="C83" i="38"/>
  <c r="B83" i="38"/>
  <c r="A83" i="38"/>
  <c r="D82" i="38"/>
  <c r="C82" i="38"/>
  <c r="B82" i="38"/>
  <c r="A82" i="38"/>
  <c r="D81" i="38"/>
  <c r="C81" i="38"/>
  <c r="B81" i="38"/>
  <c r="A81" i="38"/>
  <c r="D80" i="38"/>
  <c r="C80" i="38"/>
  <c r="B80" i="38"/>
  <c r="A80" i="38"/>
  <c r="D79" i="38"/>
  <c r="C79" i="38"/>
  <c r="B79" i="38"/>
  <c r="A79" i="38"/>
  <c r="D78" i="38"/>
  <c r="C78" i="38"/>
  <c r="B78" i="38"/>
  <c r="A78" i="38"/>
  <c r="D77" i="38"/>
  <c r="C77" i="38"/>
  <c r="B77" i="38"/>
  <c r="A77" i="38"/>
  <c r="D76" i="38"/>
  <c r="C76" i="38"/>
  <c r="B76" i="38"/>
  <c r="A76" i="38"/>
  <c r="D75" i="38"/>
  <c r="C75" i="38"/>
  <c r="B75" i="38"/>
  <c r="A75" i="38"/>
  <c r="D74" i="38"/>
  <c r="C74" i="38"/>
  <c r="B74" i="38"/>
  <c r="A74" i="38"/>
  <c r="D73" i="38"/>
  <c r="C73" i="38"/>
  <c r="B73" i="38"/>
  <c r="A73" i="38"/>
  <c r="D72" i="38"/>
  <c r="C72" i="38"/>
  <c r="B72" i="38"/>
  <c r="A72" i="38"/>
  <c r="D71" i="38"/>
  <c r="C71" i="38"/>
  <c r="B71" i="38"/>
  <c r="A71" i="38"/>
  <c r="D70" i="38"/>
  <c r="C70" i="38"/>
  <c r="B70" i="38"/>
  <c r="A70" i="38"/>
  <c r="D69" i="38"/>
  <c r="C69" i="38"/>
  <c r="B69" i="38"/>
  <c r="A69" i="38"/>
  <c r="D68" i="38"/>
  <c r="C68" i="38"/>
  <c r="B68" i="38"/>
  <c r="A68" i="38"/>
  <c r="D67" i="38"/>
  <c r="C67" i="38"/>
  <c r="B67" i="38"/>
  <c r="A67" i="38"/>
  <c r="D66" i="38"/>
  <c r="C66" i="38"/>
  <c r="B66" i="38"/>
  <c r="A66" i="38"/>
  <c r="D65" i="38"/>
  <c r="C65" i="38"/>
  <c r="B65" i="38"/>
  <c r="A65" i="38"/>
  <c r="D64" i="38"/>
  <c r="C64" i="38"/>
  <c r="B64" i="38"/>
  <c r="A64" i="38"/>
  <c r="D63" i="38"/>
  <c r="C63" i="38"/>
  <c r="B63" i="38"/>
  <c r="A63" i="38"/>
  <c r="D62" i="38"/>
  <c r="C62" i="38"/>
  <c r="B62" i="38"/>
  <c r="A62" i="38"/>
  <c r="D61" i="38"/>
  <c r="C61" i="38"/>
  <c r="B61" i="38"/>
  <c r="A61" i="38"/>
  <c r="D60" i="38"/>
  <c r="C60" i="38"/>
  <c r="B60" i="38"/>
  <c r="A60" i="38"/>
  <c r="D59" i="38"/>
  <c r="C59" i="38"/>
  <c r="B59" i="38"/>
  <c r="A59" i="38"/>
  <c r="D58" i="38"/>
  <c r="C58" i="38"/>
  <c r="B58" i="38"/>
  <c r="A58" i="38"/>
  <c r="D57" i="38"/>
  <c r="C57" i="38"/>
  <c r="B57" i="38"/>
  <c r="A57" i="38"/>
  <c r="D56" i="38"/>
  <c r="C56" i="38"/>
  <c r="B56" i="38"/>
  <c r="A56" i="38"/>
  <c r="D55" i="38"/>
  <c r="C55" i="38"/>
  <c r="B55" i="38"/>
  <c r="A55" i="38"/>
  <c r="D54" i="38"/>
  <c r="C54" i="38"/>
  <c r="B54" i="38"/>
  <c r="A54" i="38"/>
  <c r="D53" i="38"/>
  <c r="C53" i="38"/>
  <c r="B53" i="38"/>
  <c r="A53" i="38"/>
  <c r="D52" i="38"/>
  <c r="C52" i="38"/>
  <c r="B52" i="38"/>
  <c r="A52" i="38"/>
  <c r="D51" i="38"/>
  <c r="C51" i="38"/>
  <c r="B51" i="38"/>
  <c r="A51" i="38"/>
  <c r="D50" i="38"/>
  <c r="C50" i="38"/>
  <c r="B50" i="38"/>
  <c r="A50" i="38"/>
  <c r="D49" i="38"/>
  <c r="C49" i="38"/>
  <c r="B49" i="38"/>
  <c r="A49" i="38"/>
  <c r="D48" i="38"/>
  <c r="C48" i="38"/>
  <c r="B48" i="38"/>
  <c r="A48" i="38"/>
  <c r="D47" i="38"/>
  <c r="C47" i="38"/>
  <c r="B47" i="38"/>
  <c r="A47" i="38"/>
  <c r="D46" i="38"/>
  <c r="C46" i="38"/>
  <c r="B46" i="38"/>
  <c r="A46" i="38"/>
  <c r="D45" i="38"/>
  <c r="C45" i="38"/>
  <c r="B45" i="38"/>
  <c r="A45" i="38"/>
  <c r="D44" i="38"/>
  <c r="C44" i="38"/>
  <c r="B44" i="38"/>
  <c r="A44" i="38"/>
  <c r="D43" i="38"/>
  <c r="C43" i="38"/>
  <c r="B43" i="38"/>
  <c r="A43" i="38"/>
  <c r="D42" i="38"/>
  <c r="C42" i="38"/>
  <c r="B42" i="38"/>
  <c r="A42" i="38"/>
  <c r="D41" i="38"/>
  <c r="C41" i="38"/>
  <c r="B41" i="38"/>
  <c r="A41" i="38"/>
  <c r="D40" i="38"/>
  <c r="C40" i="38"/>
  <c r="B40" i="38"/>
  <c r="A40" i="38"/>
  <c r="D39" i="38"/>
  <c r="C39" i="38"/>
  <c r="B39" i="38"/>
  <c r="A39" i="38"/>
  <c r="D38" i="38"/>
  <c r="C38" i="38"/>
  <c r="B38" i="38"/>
  <c r="A38" i="38"/>
  <c r="D37" i="38"/>
  <c r="C37" i="38"/>
  <c r="B37" i="38"/>
  <c r="A37" i="38"/>
  <c r="D36" i="38"/>
  <c r="C36" i="38"/>
  <c r="B36" i="38"/>
  <c r="A36" i="38"/>
  <c r="D35" i="38"/>
  <c r="C35" i="38"/>
  <c r="B35" i="38"/>
  <c r="A35" i="38"/>
  <c r="D34" i="38"/>
  <c r="C34" i="38"/>
  <c r="B34" i="38"/>
  <c r="A34" i="38"/>
  <c r="D33" i="38"/>
  <c r="C33" i="38"/>
  <c r="B33" i="38"/>
  <c r="A33" i="38"/>
  <c r="D32" i="38"/>
  <c r="C32" i="38"/>
  <c r="B32" i="38"/>
  <c r="A32" i="38"/>
  <c r="D31" i="38"/>
  <c r="C31" i="38"/>
  <c r="B31" i="38"/>
  <c r="A31" i="38"/>
  <c r="D30" i="38"/>
  <c r="C30" i="38"/>
  <c r="B30" i="38"/>
  <c r="A30" i="38"/>
  <c r="D29" i="38"/>
  <c r="C29" i="38"/>
  <c r="B29" i="38"/>
  <c r="A29" i="38"/>
  <c r="D28" i="38"/>
  <c r="C28" i="38"/>
  <c r="B28" i="38"/>
  <c r="A28" i="38"/>
  <c r="D27" i="38"/>
  <c r="C27" i="38"/>
  <c r="B27" i="38"/>
  <c r="A27" i="38"/>
  <c r="D26" i="38"/>
  <c r="C26" i="38"/>
  <c r="B26" i="38"/>
  <c r="A26" i="38"/>
  <c r="D25" i="38"/>
  <c r="C25" i="38"/>
  <c r="B25" i="38"/>
  <c r="A25" i="38"/>
  <c r="D24" i="38"/>
  <c r="C24" i="38"/>
  <c r="B24" i="38"/>
  <c r="A24" i="38"/>
  <c r="D23" i="38"/>
  <c r="C23" i="38"/>
  <c r="B23" i="38"/>
  <c r="A23" i="38"/>
  <c r="D22" i="38"/>
  <c r="C22" i="38"/>
  <c r="B22" i="38"/>
  <c r="A22" i="38"/>
  <c r="D21" i="38"/>
  <c r="C21" i="38"/>
  <c r="B21" i="38"/>
  <c r="A21" i="38"/>
  <c r="D20" i="38"/>
  <c r="C20" i="38"/>
  <c r="B20" i="38"/>
  <c r="A20" i="38"/>
  <c r="D19" i="38"/>
  <c r="C19" i="38"/>
  <c r="B19" i="38"/>
  <c r="A19" i="38"/>
  <c r="D18" i="38"/>
  <c r="C18" i="38"/>
  <c r="B18" i="38"/>
  <c r="A18" i="38"/>
  <c r="D17" i="38"/>
  <c r="C17" i="38"/>
  <c r="B17" i="38"/>
  <c r="A17" i="38"/>
  <c r="D16" i="38"/>
  <c r="C16" i="38"/>
  <c r="B16" i="38"/>
  <c r="A16" i="38"/>
  <c r="D15" i="38"/>
  <c r="C15" i="38"/>
  <c r="B15" i="38"/>
  <c r="A15" i="38"/>
  <c r="D14" i="38"/>
  <c r="C14" i="38"/>
  <c r="B14" i="38"/>
  <c r="A14" i="38"/>
  <c r="D13" i="38"/>
  <c r="C13" i="38"/>
  <c r="B13" i="38"/>
  <c r="A13" i="38"/>
  <c r="D12" i="38"/>
  <c r="C12" i="38"/>
  <c r="B12" i="38"/>
  <c r="A12" i="38"/>
  <c r="D11" i="38"/>
  <c r="C11" i="38"/>
  <c r="B11" i="38"/>
  <c r="A11" i="38"/>
  <c r="D10" i="38"/>
  <c r="C10" i="38"/>
  <c r="B10" i="38"/>
  <c r="A10" i="38"/>
  <c r="D9" i="38"/>
  <c r="C9" i="38"/>
  <c r="B9" i="38"/>
  <c r="A9" i="38"/>
  <c r="D8" i="38"/>
  <c r="C8" i="38"/>
  <c r="B8" i="38"/>
  <c r="A8" i="38"/>
  <c r="D7" i="38"/>
  <c r="C7" i="38"/>
  <c r="B7" i="38"/>
  <c r="A7" i="38"/>
  <c r="D6" i="38"/>
  <c r="C6" i="38"/>
  <c r="B6" i="38"/>
  <c r="A6" i="38"/>
  <c r="D5" i="38"/>
  <c r="C5" i="38"/>
  <c r="B5" i="38"/>
  <c r="A5" i="38"/>
  <c r="D4" i="38"/>
  <c r="C4" i="38"/>
  <c r="B4" i="38"/>
  <c r="A4" i="38"/>
  <c r="D1" i="38"/>
  <c r="D140" i="37"/>
  <c r="C140" i="37"/>
  <c r="B140" i="37"/>
  <c r="A140" i="37"/>
  <c r="D139" i="37"/>
  <c r="C139" i="37"/>
  <c r="B139" i="37"/>
  <c r="A139" i="37"/>
  <c r="D138" i="37"/>
  <c r="C138" i="37"/>
  <c r="B138" i="37"/>
  <c r="A138" i="37"/>
  <c r="D137" i="37"/>
  <c r="C137" i="37"/>
  <c r="B137" i="37"/>
  <c r="A137" i="37"/>
  <c r="D136" i="37"/>
  <c r="C136" i="37"/>
  <c r="B136" i="37"/>
  <c r="A136" i="37"/>
  <c r="D135" i="37"/>
  <c r="C135" i="37"/>
  <c r="B135" i="37"/>
  <c r="A135" i="37"/>
  <c r="D134" i="37"/>
  <c r="C134" i="37"/>
  <c r="B134" i="37"/>
  <c r="A134" i="37"/>
  <c r="D133" i="37"/>
  <c r="C133" i="37"/>
  <c r="B133" i="37"/>
  <c r="A133" i="37"/>
  <c r="D132" i="37"/>
  <c r="C132" i="37"/>
  <c r="B132" i="37"/>
  <c r="A132" i="37"/>
  <c r="D131" i="37"/>
  <c r="C131" i="37"/>
  <c r="B131" i="37"/>
  <c r="A131" i="37"/>
  <c r="D130" i="37"/>
  <c r="C130" i="37"/>
  <c r="B130" i="37"/>
  <c r="A130" i="37"/>
  <c r="D129" i="37"/>
  <c r="C129" i="37"/>
  <c r="B129" i="37"/>
  <c r="A129" i="37"/>
  <c r="D128" i="37"/>
  <c r="C128" i="37"/>
  <c r="B128" i="37"/>
  <c r="A128" i="37"/>
  <c r="D127" i="37"/>
  <c r="C127" i="37"/>
  <c r="B127" i="37"/>
  <c r="A127" i="37"/>
  <c r="D126" i="37"/>
  <c r="C126" i="37"/>
  <c r="B126" i="37"/>
  <c r="A126" i="37"/>
  <c r="D125" i="37"/>
  <c r="C125" i="37"/>
  <c r="B125" i="37"/>
  <c r="A125" i="37"/>
  <c r="D124" i="37"/>
  <c r="C124" i="37"/>
  <c r="B124" i="37"/>
  <c r="A124" i="37"/>
  <c r="D123" i="37"/>
  <c r="C123" i="37"/>
  <c r="B123" i="37"/>
  <c r="A123" i="37"/>
  <c r="D122" i="37"/>
  <c r="C122" i="37"/>
  <c r="B122" i="37"/>
  <c r="A122" i="37"/>
  <c r="D121" i="37"/>
  <c r="C121" i="37"/>
  <c r="B121" i="37"/>
  <c r="A121" i="37"/>
  <c r="D120" i="37"/>
  <c r="C120" i="37"/>
  <c r="B120" i="37"/>
  <c r="A120" i="37"/>
  <c r="D119" i="37"/>
  <c r="C119" i="37"/>
  <c r="B119" i="37"/>
  <c r="A119" i="37"/>
  <c r="D118" i="37"/>
  <c r="C118" i="37"/>
  <c r="B118" i="37"/>
  <c r="A118" i="37"/>
  <c r="D117" i="37"/>
  <c r="C117" i="37"/>
  <c r="B117" i="37"/>
  <c r="A117" i="37"/>
  <c r="D116" i="37"/>
  <c r="C116" i="37"/>
  <c r="B116" i="37"/>
  <c r="A116" i="37"/>
  <c r="D115" i="37"/>
  <c r="C115" i="37"/>
  <c r="B115" i="37"/>
  <c r="A115" i="37"/>
  <c r="D114" i="37"/>
  <c r="C114" i="37"/>
  <c r="B114" i="37"/>
  <c r="A114" i="37"/>
  <c r="D113" i="37"/>
  <c r="C113" i="37"/>
  <c r="B113" i="37"/>
  <c r="A113" i="37"/>
  <c r="D112" i="37"/>
  <c r="C112" i="37"/>
  <c r="B112" i="37"/>
  <c r="A112" i="37"/>
  <c r="D111" i="37"/>
  <c r="C111" i="37"/>
  <c r="B111" i="37"/>
  <c r="A111" i="37"/>
  <c r="D110" i="37"/>
  <c r="C110" i="37"/>
  <c r="B110" i="37"/>
  <c r="A110" i="37"/>
  <c r="D109" i="37"/>
  <c r="C109" i="37"/>
  <c r="B109" i="37"/>
  <c r="A109" i="37"/>
  <c r="D108" i="37"/>
  <c r="C108" i="37"/>
  <c r="B108" i="37"/>
  <c r="A108" i="37"/>
  <c r="D107" i="37"/>
  <c r="C107" i="37"/>
  <c r="B107" i="37"/>
  <c r="A107" i="37"/>
  <c r="D106" i="37"/>
  <c r="C106" i="37"/>
  <c r="B106" i="37"/>
  <c r="A106" i="37"/>
  <c r="D105" i="37"/>
  <c r="C105" i="37"/>
  <c r="B105" i="37"/>
  <c r="A105" i="37"/>
  <c r="D104" i="37"/>
  <c r="C104" i="37"/>
  <c r="B104" i="37"/>
  <c r="A104" i="37"/>
  <c r="D103" i="37"/>
  <c r="C103" i="37"/>
  <c r="B103" i="37"/>
  <c r="A103" i="37"/>
  <c r="D102" i="37"/>
  <c r="C102" i="37"/>
  <c r="B102" i="37"/>
  <c r="A102" i="37"/>
  <c r="D101" i="37"/>
  <c r="C101" i="37"/>
  <c r="B101" i="37"/>
  <c r="A101" i="37"/>
  <c r="D100" i="37"/>
  <c r="C100" i="37"/>
  <c r="B100" i="37"/>
  <c r="A100" i="37"/>
  <c r="D99" i="37"/>
  <c r="C99" i="37"/>
  <c r="B99" i="37"/>
  <c r="A99" i="37"/>
  <c r="D98" i="37"/>
  <c r="C98" i="37"/>
  <c r="B98" i="37"/>
  <c r="A98" i="37"/>
  <c r="D97" i="37"/>
  <c r="C97" i="37"/>
  <c r="B97" i="37"/>
  <c r="A97" i="37"/>
  <c r="D96" i="37"/>
  <c r="C96" i="37"/>
  <c r="B96" i="37"/>
  <c r="A96" i="37"/>
  <c r="D95" i="37"/>
  <c r="C95" i="37"/>
  <c r="B95" i="37"/>
  <c r="A95" i="37"/>
  <c r="D94" i="37"/>
  <c r="C94" i="37"/>
  <c r="B94" i="37"/>
  <c r="A94" i="37"/>
  <c r="D93" i="37"/>
  <c r="C93" i="37"/>
  <c r="B93" i="37"/>
  <c r="A93" i="37"/>
  <c r="D92" i="37"/>
  <c r="C92" i="37"/>
  <c r="B92" i="37"/>
  <c r="A92" i="37"/>
  <c r="D91" i="37"/>
  <c r="C91" i="37"/>
  <c r="B91" i="37"/>
  <c r="A91" i="37"/>
  <c r="D90" i="37"/>
  <c r="C90" i="37"/>
  <c r="B90" i="37"/>
  <c r="A90" i="37"/>
  <c r="D89" i="37"/>
  <c r="C89" i="37"/>
  <c r="B89" i="37"/>
  <c r="A89" i="37"/>
  <c r="D88" i="37"/>
  <c r="C88" i="37"/>
  <c r="B88" i="37"/>
  <c r="A88" i="37"/>
  <c r="D87" i="37"/>
  <c r="C87" i="37"/>
  <c r="B87" i="37"/>
  <c r="A87" i="37"/>
  <c r="D86" i="37"/>
  <c r="C86" i="37"/>
  <c r="B86" i="37"/>
  <c r="A86" i="37"/>
  <c r="D85" i="37"/>
  <c r="C85" i="37"/>
  <c r="B85" i="37"/>
  <c r="A85" i="37"/>
  <c r="D84" i="37"/>
  <c r="C84" i="37"/>
  <c r="B84" i="37"/>
  <c r="A84" i="37"/>
  <c r="D83" i="37"/>
  <c r="C83" i="37"/>
  <c r="B83" i="37"/>
  <c r="A83" i="37"/>
  <c r="D82" i="37"/>
  <c r="C82" i="37"/>
  <c r="B82" i="37"/>
  <c r="A82" i="37"/>
  <c r="D81" i="37"/>
  <c r="C81" i="37"/>
  <c r="B81" i="37"/>
  <c r="A81" i="37"/>
  <c r="D80" i="37"/>
  <c r="C80" i="37"/>
  <c r="B80" i="37"/>
  <c r="A80" i="37"/>
  <c r="D79" i="37"/>
  <c r="C79" i="37"/>
  <c r="B79" i="37"/>
  <c r="A79" i="37"/>
  <c r="D78" i="37"/>
  <c r="C78" i="37"/>
  <c r="B78" i="37"/>
  <c r="A78" i="37"/>
  <c r="D77" i="37"/>
  <c r="C77" i="37"/>
  <c r="B77" i="37"/>
  <c r="A77" i="37"/>
  <c r="D76" i="37"/>
  <c r="C76" i="37"/>
  <c r="B76" i="37"/>
  <c r="A76" i="37"/>
  <c r="D75" i="37"/>
  <c r="C75" i="37"/>
  <c r="B75" i="37"/>
  <c r="A75" i="37"/>
  <c r="D74" i="37"/>
  <c r="C74" i="37"/>
  <c r="B74" i="37"/>
  <c r="A74" i="37"/>
  <c r="D73" i="37"/>
  <c r="C73" i="37"/>
  <c r="B73" i="37"/>
  <c r="A73" i="37"/>
  <c r="D72" i="37"/>
  <c r="C72" i="37"/>
  <c r="B72" i="37"/>
  <c r="A72" i="37"/>
  <c r="D71" i="37"/>
  <c r="C71" i="37"/>
  <c r="B71" i="37"/>
  <c r="A71" i="37"/>
  <c r="D70" i="37"/>
  <c r="C70" i="37"/>
  <c r="B70" i="37"/>
  <c r="A70" i="37"/>
  <c r="D69" i="37"/>
  <c r="C69" i="37"/>
  <c r="B69" i="37"/>
  <c r="A69" i="37"/>
  <c r="D68" i="37"/>
  <c r="C68" i="37"/>
  <c r="B68" i="37"/>
  <c r="A68" i="37"/>
  <c r="D67" i="37"/>
  <c r="C67" i="37"/>
  <c r="B67" i="37"/>
  <c r="A67" i="37"/>
  <c r="D66" i="37"/>
  <c r="C66" i="37"/>
  <c r="B66" i="37"/>
  <c r="A66" i="37"/>
  <c r="D65" i="37"/>
  <c r="C65" i="37"/>
  <c r="B65" i="37"/>
  <c r="A65" i="37"/>
  <c r="D64" i="37"/>
  <c r="C64" i="37"/>
  <c r="B64" i="37"/>
  <c r="A64" i="37"/>
  <c r="D63" i="37"/>
  <c r="C63" i="37"/>
  <c r="B63" i="37"/>
  <c r="A63" i="37"/>
  <c r="D62" i="37"/>
  <c r="C62" i="37"/>
  <c r="B62" i="37"/>
  <c r="A62" i="37"/>
  <c r="D61" i="37"/>
  <c r="C61" i="37"/>
  <c r="B61" i="37"/>
  <c r="A61" i="37"/>
  <c r="D60" i="37"/>
  <c r="C60" i="37"/>
  <c r="B60" i="37"/>
  <c r="A60" i="37"/>
  <c r="D59" i="37"/>
  <c r="C59" i="37"/>
  <c r="B59" i="37"/>
  <c r="A59" i="37"/>
  <c r="D58" i="37"/>
  <c r="C58" i="37"/>
  <c r="B58" i="37"/>
  <c r="A58" i="37"/>
  <c r="D57" i="37"/>
  <c r="C57" i="37"/>
  <c r="B57" i="37"/>
  <c r="A57" i="37"/>
  <c r="D56" i="37"/>
  <c r="C56" i="37"/>
  <c r="B56" i="37"/>
  <c r="A56" i="37"/>
  <c r="D55" i="37"/>
  <c r="C55" i="37"/>
  <c r="B55" i="37"/>
  <c r="A55" i="37"/>
  <c r="D54" i="37"/>
  <c r="C54" i="37"/>
  <c r="B54" i="37"/>
  <c r="A54" i="37"/>
  <c r="D53" i="37"/>
  <c r="C53" i="37"/>
  <c r="B53" i="37"/>
  <c r="A53" i="37"/>
  <c r="D52" i="37"/>
  <c r="C52" i="37"/>
  <c r="B52" i="37"/>
  <c r="A52" i="37"/>
  <c r="D51" i="37"/>
  <c r="C51" i="37"/>
  <c r="B51" i="37"/>
  <c r="A51" i="37"/>
  <c r="D50" i="37"/>
  <c r="C50" i="37"/>
  <c r="B50" i="37"/>
  <c r="A50" i="37"/>
  <c r="D49" i="37"/>
  <c r="C49" i="37"/>
  <c r="B49" i="37"/>
  <c r="A49" i="37"/>
  <c r="D48" i="37"/>
  <c r="C48" i="37"/>
  <c r="B48" i="37"/>
  <c r="A48" i="37"/>
  <c r="D47" i="37"/>
  <c r="C47" i="37"/>
  <c r="B47" i="37"/>
  <c r="A47" i="37"/>
  <c r="D46" i="37"/>
  <c r="C46" i="37"/>
  <c r="B46" i="37"/>
  <c r="A46" i="37"/>
  <c r="D45" i="37"/>
  <c r="C45" i="37"/>
  <c r="B45" i="37"/>
  <c r="A45" i="37"/>
  <c r="D44" i="37"/>
  <c r="C44" i="37"/>
  <c r="B44" i="37"/>
  <c r="A44" i="37"/>
  <c r="D43" i="37"/>
  <c r="C43" i="37"/>
  <c r="B43" i="37"/>
  <c r="A43" i="37"/>
  <c r="D42" i="37"/>
  <c r="C42" i="37"/>
  <c r="B42" i="37"/>
  <c r="A42" i="37"/>
  <c r="D41" i="37"/>
  <c r="C41" i="37"/>
  <c r="B41" i="37"/>
  <c r="A41" i="37"/>
  <c r="D40" i="37"/>
  <c r="C40" i="37"/>
  <c r="B40" i="37"/>
  <c r="A40" i="37"/>
  <c r="D39" i="37"/>
  <c r="C39" i="37"/>
  <c r="B39" i="37"/>
  <c r="A39" i="37"/>
  <c r="D38" i="37"/>
  <c r="C38" i="37"/>
  <c r="B38" i="37"/>
  <c r="A38" i="37"/>
  <c r="D37" i="37"/>
  <c r="C37" i="37"/>
  <c r="B37" i="37"/>
  <c r="A37" i="37"/>
  <c r="D36" i="37"/>
  <c r="C36" i="37"/>
  <c r="B36" i="37"/>
  <c r="A36" i="37"/>
  <c r="D35" i="37"/>
  <c r="C35" i="37"/>
  <c r="B35" i="37"/>
  <c r="A35" i="37"/>
  <c r="D34" i="37"/>
  <c r="C34" i="37"/>
  <c r="B34" i="37"/>
  <c r="A34" i="37"/>
  <c r="D33" i="37"/>
  <c r="C33" i="37"/>
  <c r="B33" i="37"/>
  <c r="A33" i="37"/>
  <c r="D32" i="37"/>
  <c r="C32" i="37"/>
  <c r="B32" i="37"/>
  <c r="A32" i="37"/>
  <c r="D31" i="37"/>
  <c r="C31" i="37"/>
  <c r="B31" i="37"/>
  <c r="A31" i="37"/>
  <c r="D30" i="37"/>
  <c r="C30" i="37"/>
  <c r="B30" i="37"/>
  <c r="A30" i="37"/>
  <c r="D29" i="37"/>
  <c r="C29" i="37"/>
  <c r="B29" i="37"/>
  <c r="A29" i="37"/>
  <c r="D28" i="37"/>
  <c r="C28" i="37"/>
  <c r="B28" i="37"/>
  <c r="A28" i="37"/>
  <c r="D27" i="37"/>
  <c r="C27" i="37"/>
  <c r="B27" i="37"/>
  <c r="A27" i="37"/>
  <c r="D26" i="37"/>
  <c r="C26" i="37"/>
  <c r="B26" i="37"/>
  <c r="A26" i="37"/>
  <c r="D25" i="37"/>
  <c r="C25" i="37"/>
  <c r="B25" i="37"/>
  <c r="A25" i="37"/>
  <c r="D24" i="37"/>
  <c r="C24" i="37"/>
  <c r="B24" i="37"/>
  <c r="A24" i="37"/>
  <c r="D23" i="37"/>
  <c r="C23" i="37"/>
  <c r="B23" i="37"/>
  <c r="A23" i="37"/>
  <c r="D22" i="37"/>
  <c r="C22" i="37"/>
  <c r="B22" i="37"/>
  <c r="A22" i="37"/>
  <c r="D21" i="37"/>
  <c r="C21" i="37"/>
  <c r="B21" i="37"/>
  <c r="A21" i="37"/>
  <c r="D20" i="37"/>
  <c r="C20" i="37"/>
  <c r="B20" i="37"/>
  <c r="A20" i="37"/>
  <c r="D19" i="37"/>
  <c r="C19" i="37"/>
  <c r="B19" i="37"/>
  <c r="A19" i="37"/>
  <c r="D18" i="37"/>
  <c r="C18" i="37"/>
  <c r="B18" i="37"/>
  <c r="A18" i="37"/>
  <c r="D17" i="37"/>
  <c r="C17" i="37"/>
  <c r="B17" i="37"/>
  <c r="A17" i="37"/>
  <c r="D16" i="37"/>
  <c r="C16" i="37"/>
  <c r="B16" i="37"/>
  <c r="A16" i="37"/>
  <c r="D15" i="37"/>
  <c r="C15" i="37"/>
  <c r="B15" i="37"/>
  <c r="A15" i="37"/>
  <c r="D14" i="37"/>
  <c r="C14" i="37"/>
  <c r="B14" i="37"/>
  <c r="A14" i="37"/>
  <c r="D13" i="37"/>
  <c r="C13" i="37"/>
  <c r="B13" i="37"/>
  <c r="A13" i="37"/>
  <c r="D12" i="37"/>
  <c r="C12" i="37"/>
  <c r="B12" i="37"/>
  <c r="A12" i="37"/>
  <c r="D11" i="37"/>
  <c r="C11" i="37"/>
  <c r="B11" i="37"/>
  <c r="A11" i="37"/>
  <c r="D10" i="37"/>
  <c r="C10" i="37"/>
  <c r="B10" i="37"/>
  <c r="A10" i="37"/>
  <c r="D9" i="37"/>
  <c r="C9" i="37"/>
  <c r="B9" i="37"/>
  <c r="A9" i="37"/>
  <c r="D8" i="37"/>
  <c r="C8" i="37"/>
  <c r="B8" i="37"/>
  <c r="A8" i="37"/>
  <c r="D7" i="37"/>
  <c r="C7" i="37"/>
  <c r="B7" i="37"/>
  <c r="A7" i="37"/>
  <c r="D6" i="37"/>
  <c r="C6" i="37"/>
  <c r="B6" i="37"/>
  <c r="A6" i="37"/>
  <c r="D5" i="37"/>
  <c r="C5" i="37"/>
  <c r="B5" i="37"/>
  <c r="A5" i="37"/>
  <c r="D4" i="37"/>
  <c r="C4" i="37"/>
  <c r="B4" i="37"/>
  <c r="A4" i="37"/>
  <c r="D1" i="37"/>
  <c r="D140" i="36"/>
  <c r="C140" i="36"/>
  <c r="B140" i="36"/>
  <c r="A140" i="36"/>
  <c r="D139" i="36"/>
  <c r="C139" i="36"/>
  <c r="B139" i="36"/>
  <c r="A139" i="36"/>
  <c r="D138" i="36"/>
  <c r="C138" i="36"/>
  <c r="B138" i="36"/>
  <c r="A138" i="36"/>
  <c r="D137" i="36"/>
  <c r="C137" i="36"/>
  <c r="B137" i="36"/>
  <c r="A137" i="36"/>
  <c r="D136" i="36"/>
  <c r="C136" i="36"/>
  <c r="B136" i="36"/>
  <c r="A136" i="36"/>
  <c r="D135" i="36"/>
  <c r="C135" i="36"/>
  <c r="B135" i="36"/>
  <c r="A135" i="36"/>
  <c r="D134" i="36"/>
  <c r="C134" i="36"/>
  <c r="B134" i="36"/>
  <c r="A134" i="36"/>
  <c r="D133" i="36"/>
  <c r="C133" i="36"/>
  <c r="B133" i="36"/>
  <c r="A133" i="36"/>
  <c r="D132" i="36"/>
  <c r="C132" i="36"/>
  <c r="B132" i="36"/>
  <c r="A132" i="36"/>
  <c r="D131" i="36"/>
  <c r="C131" i="36"/>
  <c r="B131" i="36"/>
  <c r="A131" i="36"/>
  <c r="D130" i="36"/>
  <c r="C130" i="36"/>
  <c r="B130" i="36"/>
  <c r="A130" i="36"/>
  <c r="D129" i="36"/>
  <c r="C129" i="36"/>
  <c r="B129" i="36"/>
  <c r="A129" i="36"/>
  <c r="D128" i="36"/>
  <c r="C128" i="36"/>
  <c r="B128" i="36"/>
  <c r="A128" i="36"/>
  <c r="D127" i="36"/>
  <c r="C127" i="36"/>
  <c r="B127" i="36"/>
  <c r="A127" i="36"/>
  <c r="D126" i="36"/>
  <c r="C126" i="36"/>
  <c r="B126" i="36"/>
  <c r="A126" i="36"/>
  <c r="D125" i="36"/>
  <c r="C125" i="36"/>
  <c r="B125" i="36"/>
  <c r="A125" i="36"/>
  <c r="D124" i="36"/>
  <c r="C124" i="36"/>
  <c r="B124" i="36"/>
  <c r="A124" i="36"/>
  <c r="D123" i="36"/>
  <c r="C123" i="36"/>
  <c r="B123" i="36"/>
  <c r="A123" i="36"/>
  <c r="D122" i="36"/>
  <c r="C122" i="36"/>
  <c r="B122" i="36"/>
  <c r="A122" i="36"/>
  <c r="D121" i="36"/>
  <c r="C121" i="36"/>
  <c r="B121" i="36"/>
  <c r="A121" i="36"/>
  <c r="D120" i="36"/>
  <c r="C120" i="36"/>
  <c r="B120" i="36"/>
  <c r="A120" i="36"/>
  <c r="D119" i="36"/>
  <c r="C119" i="36"/>
  <c r="B119" i="36"/>
  <c r="A119" i="36"/>
  <c r="D118" i="36"/>
  <c r="C118" i="36"/>
  <c r="B118" i="36"/>
  <c r="A118" i="36"/>
  <c r="D117" i="36"/>
  <c r="C117" i="36"/>
  <c r="B117" i="36"/>
  <c r="A117" i="36"/>
  <c r="D116" i="36"/>
  <c r="C116" i="36"/>
  <c r="B116" i="36"/>
  <c r="A116" i="36"/>
  <c r="D115" i="36"/>
  <c r="C115" i="36"/>
  <c r="B115" i="36"/>
  <c r="A115" i="36"/>
  <c r="D114" i="36"/>
  <c r="C114" i="36"/>
  <c r="B114" i="36"/>
  <c r="A114" i="36"/>
  <c r="D113" i="36"/>
  <c r="C113" i="36"/>
  <c r="B113" i="36"/>
  <c r="A113" i="36"/>
  <c r="D112" i="36"/>
  <c r="C112" i="36"/>
  <c r="B112" i="36"/>
  <c r="A112" i="36"/>
  <c r="D111" i="36"/>
  <c r="C111" i="36"/>
  <c r="B111" i="36"/>
  <c r="A111" i="36"/>
  <c r="D110" i="36"/>
  <c r="C110" i="36"/>
  <c r="B110" i="36"/>
  <c r="A110" i="36"/>
  <c r="D109" i="36"/>
  <c r="C109" i="36"/>
  <c r="B109" i="36"/>
  <c r="A109" i="36"/>
  <c r="D108" i="36"/>
  <c r="C108" i="36"/>
  <c r="B108" i="36"/>
  <c r="A108" i="36"/>
  <c r="D107" i="36"/>
  <c r="C107" i="36"/>
  <c r="B107" i="36"/>
  <c r="A107" i="36"/>
  <c r="D106" i="36"/>
  <c r="C106" i="36"/>
  <c r="B106" i="36"/>
  <c r="A106" i="36"/>
  <c r="D105" i="36"/>
  <c r="C105" i="36"/>
  <c r="B105" i="36"/>
  <c r="A105" i="36"/>
  <c r="D104" i="36"/>
  <c r="C104" i="36"/>
  <c r="B104" i="36"/>
  <c r="A104" i="36"/>
  <c r="D103" i="36"/>
  <c r="C103" i="36"/>
  <c r="B103" i="36"/>
  <c r="A103" i="36"/>
  <c r="D102" i="36"/>
  <c r="C102" i="36"/>
  <c r="B102" i="36"/>
  <c r="A102" i="36"/>
  <c r="D101" i="36"/>
  <c r="C101" i="36"/>
  <c r="B101" i="36"/>
  <c r="A101" i="36"/>
  <c r="D100" i="36"/>
  <c r="C100" i="36"/>
  <c r="B100" i="36"/>
  <c r="A100" i="36"/>
  <c r="D99" i="36"/>
  <c r="C99" i="36"/>
  <c r="B99" i="36"/>
  <c r="A99" i="36"/>
  <c r="D98" i="36"/>
  <c r="C98" i="36"/>
  <c r="B98" i="36"/>
  <c r="A98" i="36"/>
  <c r="D97" i="36"/>
  <c r="C97" i="36"/>
  <c r="B97" i="36"/>
  <c r="A97" i="36"/>
  <c r="D96" i="36"/>
  <c r="C96" i="36"/>
  <c r="B96" i="36"/>
  <c r="A96" i="36"/>
  <c r="D95" i="36"/>
  <c r="C95" i="36"/>
  <c r="B95" i="36"/>
  <c r="A95" i="36"/>
  <c r="D94" i="36"/>
  <c r="C94" i="36"/>
  <c r="B94" i="36"/>
  <c r="A94" i="36"/>
  <c r="D93" i="36"/>
  <c r="C93" i="36"/>
  <c r="B93" i="36"/>
  <c r="A93" i="36"/>
  <c r="D92" i="36"/>
  <c r="C92" i="36"/>
  <c r="B92" i="36"/>
  <c r="A92" i="36"/>
  <c r="D91" i="36"/>
  <c r="C91" i="36"/>
  <c r="B91" i="36"/>
  <c r="A91" i="36"/>
  <c r="D90" i="36"/>
  <c r="C90" i="36"/>
  <c r="B90" i="36"/>
  <c r="A90" i="36"/>
  <c r="D89" i="36"/>
  <c r="C89" i="36"/>
  <c r="B89" i="36"/>
  <c r="A89" i="36"/>
  <c r="D88" i="36"/>
  <c r="C88" i="36"/>
  <c r="B88" i="36"/>
  <c r="A88" i="36"/>
  <c r="D87" i="36"/>
  <c r="C87" i="36"/>
  <c r="B87" i="36"/>
  <c r="A87" i="36"/>
  <c r="D86" i="36"/>
  <c r="C86" i="36"/>
  <c r="B86" i="36"/>
  <c r="A86" i="36"/>
  <c r="D85" i="36"/>
  <c r="C85" i="36"/>
  <c r="B85" i="36"/>
  <c r="A85" i="36"/>
  <c r="D84" i="36"/>
  <c r="C84" i="36"/>
  <c r="B84" i="36"/>
  <c r="A84" i="36"/>
  <c r="D83" i="36"/>
  <c r="C83" i="36"/>
  <c r="B83" i="36"/>
  <c r="A83" i="36"/>
  <c r="D82" i="36"/>
  <c r="C82" i="36"/>
  <c r="B82" i="36"/>
  <c r="A82" i="36"/>
  <c r="D81" i="36"/>
  <c r="C81" i="36"/>
  <c r="B81" i="36"/>
  <c r="A81" i="36"/>
  <c r="D80" i="36"/>
  <c r="C80" i="36"/>
  <c r="B80" i="36"/>
  <c r="A80" i="36"/>
  <c r="D79" i="36"/>
  <c r="C79" i="36"/>
  <c r="B79" i="36"/>
  <c r="A79" i="36"/>
  <c r="D78" i="36"/>
  <c r="C78" i="36"/>
  <c r="B78" i="36"/>
  <c r="A78" i="36"/>
  <c r="D77" i="36"/>
  <c r="C77" i="36"/>
  <c r="B77" i="36"/>
  <c r="A77" i="36"/>
  <c r="D76" i="36"/>
  <c r="C76" i="36"/>
  <c r="B76" i="36"/>
  <c r="A76" i="36"/>
  <c r="D75" i="36"/>
  <c r="C75" i="36"/>
  <c r="B75" i="36"/>
  <c r="A75" i="36"/>
  <c r="D74" i="36"/>
  <c r="C74" i="36"/>
  <c r="B74" i="36"/>
  <c r="A74" i="36"/>
  <c r="D73" i="36"/>
  <c r="C73" i="36"/>
  <c r="B73" i="36"/>
  <c r="A73" i="36"/>
  <c r="D72" i="36"/>
  <c r="C72" i="36"/>
  <c r="B72" i="36"/>
  <c r="A72" i="36"/>
  <c r="D71" i="36"/>
  <c r="C71" i="36"/>
  <c r="B71" i="36"/>
  <c r="A71" i="36"/>
  <c r="D70" i="36"/>
  <c r="C70" i="36"/>
  <c r="B70" i="36"/>
  <c r="A70" i="36"/>
  <c r="D69" i="36"/>
  <c r="C69" i="36"/>
  <c r="B69" i="36"/>
  <c r="A69" i="36"/>
  <c r="D68" i="36"/>
  <c r="C68" i="36"/>
  <c r="B68" i="36"/>
  <c r="A68" i="36"/>
  <c r="D67" i="36"/>
  <c r="C67" i="36"/>
  <c r="B67" i="36"/>
  <c r="A67" i="36"/>
  <c r="D66" i="36"/>
  <c r="C66" i="36"/>
  <c r="B66" i="36"/>
  <c r="A66" i="36"/>
  <c r="D65" i="36"/>
  <c r="C65" i="36"/>
  <c r="B65" i="36"/>
  <c r="A65" i="36"/>
  <c r="D64" i="36"/>
  <c r="C64" i="36"/>
  <c r="B64" i="36"/>
  <c r="A64" i="36"/>
  <c r="D63" i="36"/>
  <c r="C63" i="36"/>
  <c r="B63" i="36"/>
  <c r="A63" i="36"/>
  <c r="D62" i="36"/>
  <c r="C62" i="36"/>
  <c r="B62" i="36"/>
  <c r="A62" i="36"/>
  <c r="D61" i="36"/>
  <c r="C61" i="36"/>
  <c r="B61" i="36"/>
  <c r="A61" i="36"/>
  <c r="D60" i="36"/>
  <c r="C60" i="36"/>
  <c r="B60" i="36"/>
  <c r="A60" i="36"/>
  <c r="D59" i="36"/>
  <c r="C59" i="36"/>
  <c r="B59" i="36"/>
  <c r="A59" i="36"/>
  <c r="D58" i="36"/>
  <c r="C58" i="36"/>
  <c r="B58" i="36"/>
  <c r="A58" i="36"/>
  <c r="D57" i="36"/>
  <c r="C57" i="36"/>
  <c r="B57" i="36"/>
  <c r="A57" i="36"/>
  <c r="D56" i="36"/>
  <c r="C56" i="36"/>
  <c r="B56" i="36"/>
  <c r="A56" i="36"/>
  <c r="D55" i="36"/>
  <c r="C55" i="36"/>
  <c r="B55" i="36"/>
  <c r="A55" i="36"/>
  <c r="D54" i="36"/>
  <c r="C54" i="36"/>
  <c r="B54" i="36"/>
  <c r="A54" i="36"/>
  <c r="D53" i="36"/>
  <c r="C53" i="36"/>
  <c r="B53" i="36"/>
  <c r="A53" i="36"/>
  <c r="D52" i="36"/>
  <c r="C52" i="36"/>
  <c r="B52" i="36"/>
  <c r="A52" i="36"/>
  <c r="D51" i="36"/>
  <c r="C51" i="36"/>
  <c r="B51" i="36"/>
  <c r="A51" i="36"/>
  <c r="D50" i="36"/>
  <c r="C50" i="36"/>
  <c r="B50" i="36"/>
  <c r="A50" i="36"/>
  <c r="D49" i="36"/>
  <c r="C49" i="36"/>
  <c r="B49" i="36"/>
  <c r="A49" i="36"/>
  <c r="D48" i="36"/>
  <c r="C48" i="36"/>
  <c r="B48" i="36"/>
  <c r="A48" i="36"/>
  <c r="D47" i="36"/>
  <c r="C47" i="36"/>
  <c r="B47" i="36"/>
  <c r="A47" i="36"/>
  <c r="D46" i="36"/>
  <c r="C46" i="36"/>
  <c r="B46" i="36"/>
  <c r="A46" i="36"/>
  <c r="D45" i="36"/>
  <c r="C45" i="36"/>
  <c r="B45" i="36"/>
  <c r="A45" i="36"/>
  <c r="D44" i="36"/>
  <c r="C44" i="36"/>
  <c r="B44" i="36"/>
  <c r="A44" i="36"/>
  <c r="D43" i="36"/>
  <c r="C43" i="36"/>
  <c r="B43" i="36"/>
  <c r="A43" i="36"/>
  <c r="D42" i="36"/>
  <c r="C42" i="36"/>
  <c r="B42" i="36"/>
  <c r="A42" i="36"/>
  <c r="D41" i="36"/>
  <c r="C41" i="36"/>
  <c r="B41" i="36"/>
  <c r="A41" i="36"/>
  <c r="D40" i="36"/>
  <c r="C40" i="36"/>
  <c r="B40" i="36"/>
  <c r="A40" i="36"/>
  <c r="D39" i="36"/>
  <c r="C39" i="36"/>
  <c r="B39" i="36"/>
  <c r="A39" i="36"/>
  <c r="D38" i="36"/>
  <c r="C38" i="36"/>
  <c r="B38" i="36"/>
  <c r="A38" i="36"/>
  <c r="D37" i="36"/>
  <c r="C37" i="36"/>
  <c r="B37" i="36"/>
  <c r="A37" i="36"/>
  <c r="D36" i="36"/>
  <c r="C36" i="36"/>
  <c r="B36" i="36"/>
  <c r="A36" i="36"/>
  <c r="D35" i="36"/>
  <c r="C35" i="36"/>
  <c r="B35" i="36"/>
  <c r="A35" i="36"/>
  <c r="D34" i="36"/>
  <c r="C34" i="36"/>
  <c r="B34" i="36"/>
  <c r="A34" i="36"/>
  <c r="D33" i="36"/>
  <c r="C33" i="36"/>
  <c r="B33" i="36"/>
  <c r="A33" i="36"/>
  <c r="D32" i="36"/>
  <c r="C32" i="36"/>
  <c r="B32" i="36"/>
  <c r="A32" i="36"/>
  <c r="D31" i="36"/>
  <c r="C31" i="36"/>
  <c r="B31" i="36"/>
  <c r="A31" i="36"/>
  <c r="D30" i="36"/>
  <c r="C30" i="36"/>
  <c r="B30" i="36"/>
  <c r="A30" i="36"/>
  <c r="D29" i="36"/>
  <c r="C29" i="36"/>
  <c r="B29" i="36"/>
  <c r="A29" i="36"/>
  <c r="D28" i="36"/>
  <c r="C28" i="36"/>
  <c r="B28" i="36"/>
  <c r="A28" i="36"/>
  <c r="D27" i="36"/>
  <c r="C27" i="36"/>
  <c r="B27" i="36"/>
  <c r="A27" i="36"/>
  <c r="D26" i="36"/>
  <c r="C26" i="36"/>
  <c r="B26" i="36"/>
  <c r="A26" i="36"/>
  <c r="D25" i="36"/>
  <c r="C25" i="36"/>
  <c r="B25" i="36"/>
  <c r="A25" i="36"/>
  <c r="D24" i="36"/>
  <c r="C24" i="36"/>
  <c r="B24" i="36"/>
  <c r="A24" i="36"/>
  <c r="D23" i="36"/>
  <c r="C23" i="36"/>
  <c r="B23" i="36"/>
  <c r="A23" i="36"/>
  <c r="D22" i="36"/>
  <c r="C22" i="36"/>
  <c r="B22" i="36"/>
  <c r="A22" i="36"/>
  <c r="D21" i="36"/>
  <c r="C21" i="36"/>
  <c r="B21" i="36"/>
  <c r="A21" i="36"/>
  <c r="D20" i="36"/>
  <c r="C20" i="36"/>
  <c r="B20" i="36"/>
  <c r="A20" i="36"/>
  <c r="D19" i="36"/>
  <c r="C19" i="36"/>
  <c r="B19" i="36"/>
  <c r="A19" i="36"/>
  <c r="D18" i="36"/>
  <c r="C18" i="36"/>
  <c r="B18" i="36"/>
  <c r="A18" i="36"/>
  <c r="D17" i="36"/>
  <c r="C17" i="36"/>
  <c r="B17" i="36"/>
  <c r="A17" i="36"/>
  <c r="D16" i="36"/>
  <c r="C16" i="36"/>
  <c r="B16" i="36"/>
  <c r="A16" i="36"/>
  <c r="D15" i="36"/>
  <c r="C15" i="36"/>
  <c r="B15" i="36"/>
  <c r="A15" i="36"/>
  <c r="D14" i="36"/>
  <c r="C14" i="36"/>
  <c r="B14" i="36"/>
  <c r="A14" i="36"/>
  <c r="D13" i="36"/>
  <c r="C13" i="36"/>
  <c r="B13" i="36"/>
  <c r="A13" i="36"/>
  <c r="D12" i="36"/>
  <c r="C12" i="36"/>
  <c r="B12" i="36"/>
  <c r="A12" i="36"/>
  <c r="D11" i="36"/>
  <c r="C11" i="36"/>
  <c r="B11" i="36"/>
  <c r="A11" i="36"/>
  <c r="D10" i="36"/>
  <c r="C10" i="36"/>
  <c r="B10" i="36"/>
  <c r="A10" i="36"/>
  <c r="D9" i="36"/>
  <c r="C9" i="36"/>
  <c r="B9" i="36"/>
  <c r="A9" i="36"/>
  <c r="D8" i="36"/>
  <c r="C8" i="36"/>
  <c r="B8" i="36"/>
  <c r="A8" i="36"/>
  <c r="D7" i="36"/>
  <c r="C7" i="36"/>
  <c r="B7" i="36"/>
  <c r="A7" i="36"/>
  <c r="D6" i="36"/>
  <c r="C6" i="36"/>
  <c r="B6" i="36"/>
  <c r="A6" i="36"/>
  <c r="D5" i="36"/>
  <c r="C5" i="36"/>
  <c r="B5" i="36"/>
  <c r="A5" i="36"/>
  <c r="D4" i="36"/>
  <c r="C4" i="36"/>
  <c r="B4" i="36"/>
  <c r="A4" i="36"/>
  <c r="D2" i="36"/>
  <c r="D140" i="35"/>
  <c r="C140" i="35"/>
  <c r="B140" i="35"/>
  <c r="A140" i="35"/>
  <c r="D139" i="35"/>
  <c r="C139" i="35"/>
  <c r="B139" i="35"/>
  <c r="A139" i="35"/>
  <c r="D138" i="35"/>
  <c r="C138" i="35"/>
  <c r="B138" i="35"/>
  <c r="A138" i="35"/>
  <c r="D137" i="35"/>
  <c r="C137" i="35"/>
  <c r="B137" i="35"/>
  <c r="A137" i="35"/>
  <c r="D136" i="35"/>
  <c r="C136" i="35"/>
  <c r="B136" i="35"/>
  <c r="A136" i="35"/>
  <c r="D135" i="35"/>
  <c r="C135" i="35"/>
  <c r="B135" i="35"/>
  <c r="A135" i="35"/>
  <c r="D134" i="35"/>
  <c r="C134" i="35"/>
  <c r="B134" i="35"/>
  <c r="A134" i="35"/>
  <c r="D133" i="35"/>
  <c r="C133" i="35"/>
  <c r="B133" i="35"/>
  <c r="A133" i="35"/>
  <c r="D132" i="35"/>
  <c r="C132" i="35"/>
  <c r="B132" i="35"/>
  <c r="A132" i="35"/>
  <c r="D131" i="35"/>
  <c r="C131" i="35"/>
  <c r="B131" i="35"/>
  <c r="A131" i="35"/>
  <c r="D130" i="35"/>
  <c r="C130" i="35"/>
  <c r="B130" i="35"/>
  <c r="A130" i="35"/>
  <c r="D129" i="35"/>
  <c r="C129" i="35"/>
  <c r="B129" i="35"/>
  <c r="A129" i="35"/>
  <c r="D128" i="35"/>
  <c r="C128" i="35"/>
  <c r="B128" i="35"/>
  <c r="A128" i="35"/>
  <c r="D127" i="35"/>
  <c r="C127" i="35"/>
  <c r="B127" i="35"/>
  <c r="A127" i="35"/>
  <c r="D126" i="35"/>
  <c r="C126" i="35"/>
  <c r="B126" i="35"/>
  <c r="A126" i="35"/>
  <c r="D125" i="35"/>
  <c r="C125" i="35"/>
  <c r="B125" i="35"/>
  <c r="A125" i="35"/>
  <c r="D124" i="35"/>
  <c r="C124" i="35"/>
  <c r="B124" i="35"/>
  <c r="A124" i="35"/>
  <c r="D123" i="35"/>
  <c r="C123" i="35"/>
  <c r="B123" i="35"/>
  <c r="A123" i="35"/>
  <c r="D122" i="35"/>
  <c r="C122" i="35"/>
  <c r="B122" i="35"/>
  <c r="A122" i="35"/>
  <c r="D121" i="35"/>
  <c r="C121" i="35"/>
  <c r="B121" i="35"/>
  <c r="A121" i="35"/>
  <c r="D120" i="35"/>
  <c r="C120" i="35"/>
  <c r="B120" i="35"/>
  <c r="A120" i="35"/>
  <c r="D119" i="35"/>
  <c r="C119" i="35"/>
  <c r="B119" i="35"/>
  <c r="A119" i="35"/>
  <c r="D118" i="35"/>
  <c r="C118" i="35"/>
  <c r="B118" i="35"/>
  <c r="A118" i="35"/>
  <c r="D117" i="35"/>
  <c r="C117" i="35"/>
  <c r="B117" i="35"/>
  <c r="A117" i="35"/>
  <c r="D116" i="35"/>
  <c r="C116" i="35"/>
  <c r="B116" i="35"/>
  <c r="A116" i="35"/>
  <c r="D115" i="35"/>
  <c r="C115" i="35"/>
  <c r="B115" i="35"/>
  <c r="A115" i="35"/>
  <c r="D114" i="35"/>
  <c r="C114" i="35"/>
  <c r="B114" i="35"/>
  <c r="A114" i="35"/>
  <c r="D113" i="35"/>
  <c r="C113" i="35"/>
  <c r="B113" i="35"/>
  <c r="A113" i="35"/>
  <c r="D112" i="35"/>
  <c r="C112" i="35"/>
  <c r="B112" i="35"/>
  <c r="A112" i="35"/>
  <c r="D111" i="35"/>
  <c r="C111" i="35"/>
  <c r="B111" i="35"/>
  <c r="A111" i="35"/>
  <c r="D110" i="35"/>
  <c r="C110" i="35"/>
  <c r="B110" i="35"/>
  <c r="A110" i="35"/>
  <c r="D109" i="35"/>
  <c r="C109" i="35"/>
  <c r="B109" i="35"/>
  <c r="A109" i="35"/>
  <c r="D108" i="35"/>
  <c r="C108" i="35"/>
  <c r="B108" i="35"/>
  <c r="A108" i="35"/>
  <c r="D107" i="35"/>
  <c r="C107" i="35"/>
  <c r="B107" i="35"/>
  <c r="A107" i="35"/>
  <c r="D106" i="35"/>
  <c r="C106" i="35"/>
  <c r="B106" i="35"/>
  <c r="A106" i="35"/>
  <c r="D105" i="35"/>
  <c r="C105" i="35"/>
  <c r="B105" i="35"/>
  <c r="A105" i="35"/>
  <c r="D104" i="35"/>
  <c r="C104" i="35"/>
  <c r="B104" i="35"/>
  <c r="A104" i="35"/>
  <c r="D103" i="35"/>
  <c r="C103" i="35"/>
  <c r="B103" i="35"/>
  <c r="A103" i="35"/>
  <c r="D102" i="35"/>
  <c r="C102" i="35"/>
  <c r="B102" i="35"/>
  <c r="A102" i="35"/>
  <c r="D101" i="35"/>
  <c r="C101" i="35"/>
  <c r="B101" i="35"/>
  <c r="A101" i="35"/>
  <c r="D100" i="35"/>
  <c r="C100" i="35"/>
  <c r="B100" i="35"/>
  <c r="A100" i="35"/>
  <c r="D99" i="35"/>
  <c r="C99" i="35"/>
  <c r="B99" i="35"/>
  <c r="A99" i="35"/>
  <c r="D98" i="35"/>
  <c r="C98" i="35"/>
  <c r="B98" i="35"/>
  <c r="A98" i="35"/>
  <c r="D97" i="35"/>
  <c r="C97" i="35"/>
  <c r="B97" i="35"/>
  <c r="A97" i="35"/>
  <c r="D96" i="35"/>
  <c r="C96" i="35"/>
  <c r="B96" i="35"/>
  <c r="A96" i="35"/>
  <c r="D95" i="35"/>
  <c r="C95" i="35"/>
  <c r="B95" i="35"/>
  <c r="A95" i="35"/>
  <c r="D94" i="35"/>
  <c r="C94" i="35"/>
  <c r="B94" i="35"/>
  <c r="A94" i="35"/>
  <c r="D93" i="35"/>
  <c r="C93" i="35"/>
  <c r="B93" i="35"/>
  <c r="A93" i="35"/>
  <c r="D92" i="35"/>
  <c r="C92" i="35"/>
  <c r="B92" i="35"/>
  <c r="A92" i="35"/>
  <c r="D91" i="35"/>
  <c r="C91" i="35"/>
  <c r="B91" i="35"/>
  <c r="A91" i="35"/>
  <c r="D90" i="35"/>
  <c r="C90" i="35"/>
  <c r="B90" i="35"/>
  <c r="A90" i="35"/>
  <c r="D89" i="35"/>
  <c r="C89" i="35"/>
  <c r="B89" i="35"/>
  <c r="A89" i="35"/>
  <c r="D88" i="35"/>
  <c r="C88" i="35"/>
  <c r="B88" i="35"/>
  <c r="A88" i="35"/>
  <c r="D87" i="35"/>
  <c r="C87" i="35"/>
  <c r="B87" i="35"/>
  <c r="A87" i="35"/>
  <c r="D86" i="35"/>
  <c r="C86" i="35"/>
  <c r="B86" i="35"/>
  <c r="A86" i="35"/>
  <c r="D85" i="35"/>
  <c r="C85" i="35"/>
  <c r="B85" i="35"/>
  <c r="A85" i="35"/>
  <c r="D84" i="35"/>
  <c r="C84" i="35"/>
  <c r="B84" i="35"/>
  <c r="A84" i="35"/>
  <c r="D83" i="35"/>
  <c r="C83" i="35"/>
  <c r="B83" i="35"/>
  <c r="A83" i="35"/>
  <c r="D82" i="35"/>
  <c r="C82" i="35"/>
  <c r="B82" i="35"/>
  <c r="A82" i="35"/>
  <c r="D81" i="35"/>
  <c r="C81" i="35"/>
  <c r="B81" i="35"/>
  <c r="A81" i="35"/>
  <c r="D80" i="35"/>
  <c r="C80" i="35"/>
  <c r="B80" i="35"/>
  <c r="A80" i="35"/>
  <c r="D79" i="35"/>
  <c r="C79" i="35"/>
  <c r="B79" i="35"/>
  <c r="A79" i="35"/>
  <c r="D78" i="35"/>
  <c r="C78" i="35"/>
  <c r="B78" i="35"/>
  <c r="A78" i="35"/>
  <c r="D77" i="35"/>
  <c r="C77" i="35"/>
  <c r="B77" i="35"/>
  <c r="A77" i="35"/>
  <c r="D76" i="35"/>
  <c r="C76" i="35"/>
  <c r="B76" i="35"/>
  <c r="A76" i="35"/>
  <c r="D75" i="35"/>
  <c r="C75" i="35"/>
  <c r="B75" i="35"/>
  <c r="A75" i="35"/>
  <c r="D74" i="35"/>
  <c r="C74" i="35"/>
  <c r="B74" i="35"/>
  <c r="A74" i="35"/>
  <c r="D73" i="35"/>
  <c r="C73" i="35"/>
  <c r="B73" i="35"/>
  <c r="A73" i="35"/>
  <c r="D72" i="35"/>
  <c r="C72" i="35"/>
  <c r="B72" i="35"/>
  <c r="A72" i="35"/>
  <c r="D71" i="35"/>
  <c r="C71" i="35"/>
  <c r="B71" i="35"/>
  <c r="A71" i="35"/>
  <c r="D70" i="35"/>
  <c r="C70" i="35"/>
  <c r="B70" i="35"/>
  <c r="A70" i="35"/>
  <c r="D69" i="35"/>
  <c r="C69" i="35"/>
  <c r="B69" i="35"/>
  <c r="A69" i="35"/>
  <c r="D68" i="35"/>
  <c r="C68" i="35"/>
  <c r="B68" i="35"/>
  <c r="A68" i="35"/>
  <c r="D67" i="35"/>
  <c r="C67" i="35"/>
  <c r="B67" i="35"/>
  <c r="A67" i="35"/>
  <c r="D66" i="35"/>
  <c r="C66" i="35"/>
  <c r="B66" i="35"/>
  <c r="A66" i="35"/>
  <c r="D65" i="35"/>
  <c r="C65" i="35"/>
  <c r="B65" i="35"/>
  <c r="A65" i="35"/>
  <c r="D64" i="35"/>
  <c r="C64" i="35"/>
  <c r="B64" i="35"/>
  <c r="A64" i="35"/>
  <c r="D63" i="35"/>
  <c r="C63" i="35"/>
  <c r="B63" i="35"/>
  <c r="A63" i="35"/>
  <c r="D62" i="35"/>
  <c r="C62" i="35"/>
  <c r="B62" i="35"/>
  <c r="A62" i="35"/>
  <c r="D61" i="35"/>
  <c r="C61" i="35"/>
  <c r="B61" i="35"/>
  <c r="A61" i="35"/>
  <c r="D60" i="35"/>
  <c r="C60" i="35"/>
  <c r="B60" i="35"/>
  <c r="A60" i="35"/>
  <c r="D59" i="35"/>
  <c r="C59" i="35"/>
  <c r="B59" i="35"/>
  <c r="A59" i="35"/>
  <c r="D58" i="35"/>
  <c r="C58" i="35"/>
  <c r="B58" i="35"/>
  <c r="A58" i="35"/>
  <c r="D57" i="35"/>
  <c r="C57" i="35"/>
  <c r="B57" i="35"/>
  <c r="A57" i="35"/>
  <c r="D56" i="35"/>
  <c r="C56" i="35"/>
  <c r="B56" i="35"/>
  <c r="A56" i="35"/>
  <c r="D55" i="35"/>
  <c r="C55" i="35"/>
  <c r="B55" i="35"/>
  <c r="A55" i="35"/>
  <c r="D54" i="35"/>
  <c r="C54" i="35"/>
  <c r="B54" i="35"/>
  <c r="A54" i="35"/>
  <c r="D53" i="35"/>
  <c r="C53" i="35"/>
  <c r="B53" i="35"/>
  <c r="A53" i="35"/>
  <c r="D52" i="35"/>
  <c r="C52" i="35"/>
  <c r="B52" i="35"/>
  <c r="A52" i="35"/>
  <c r="D51" i="35"/>
  <c r="C51" i="35"/>
  <c r="B51" i="35"/>
  <c r="A51" i="35"/>
  <c r="D50" i="35"/>
  <c r="C50" i="35"/>
  <c r="B50" i="35"/>
  <c r="A50" i="35"/>
  <c r="D49" i="35"/>
  <c r="C49" i="35"/>
  <c r="B49" i="35"/>
  <c r="A49" i="35"/>
  <c r="D48" i="35"/>
  <c r="C48" i="35"/>
  <c r="B48" i="35"/>
  <c r="A48" i="35"/>
  <c r="D47" i="35"/>
  <c r="C47" i="35"/>
  <c r="B47" i="35"/>
  <c r="A47" i="35"/>
  <c r="D46" i="35"/>
  <c r="C46" i="35"/>
  <c r="B46" i="35"/>
  <c r="A46" i="35"/>
  <c r="D45" i="35"/>
  <c r="C45" i="35"/>
  <c r="B45" i="35"/>
  <c r="A45" i="35"/>
  <c r="D44" i="35"/>
  <c r="C44" i="35"/>
  <c r="B44" i="35"/>
  <c r="A44" i="35"/>
  <c r="D43" i="35"/>
  <c r="C43" i="35"/>
  <c r="B43" i="35"/>
  <c r="A43" i="35"/>
  <c r="D42" i="35"/>
  <c r="C42" i="35"/>
  <c r="B42" i="35"/>
  <c r="A42" i="35"/>
  <c r="D41" i="35"/>
  <c r="C41" i="35"/>
  <c r="B41" i="35"/>
  <c r="A41" i="35"/>
  <c r="D40" i="35"/>
  <c r="C40" i="35"/>
  <c r="B40" i="35"/>
  <c r="A40" i="35"/>
  <c r="D39" i="35"/>
  <c r="C39" i="35"/>
  <c r="B39" i="35"/>
  <c r="A39" i="35"/>
  <c r="D38" i="35"/>
  <c r="C38" i="35"/>
  <c r="B38" i="35"/>
  <c r="A38" i="35"/>
  <c r="D37" i="35"/>
  <c r="C37" i="35"/>
  <c r="B37" i="35"/>
  <c r="A37" i="35"/>
  <c r="D36" i="35"/>
  <c r="C36" i="35"/>
  <c r="B36" i="35"/>
  <c r="A36" i="35"/>
  <c r="D35" i="35"/>
  <c r="C35" i="35"/>
  <c r="B35" i="35"/>
  <c r="A35" i="35"/>
  <c r="D34" i="35"/>
  <c r="C34" i="35"/>
  <c r="B34" i="35"/>
  <c r="A34" i="35"/>
  <c r="D33" i="35"/>
  <c r="C33" i="35"/>
  <c r="B33" i="35"/>
  <c r="A33" i="35"/>
  <c r="D32" i="35"/>
  <c r="C32" i="35"/>
  <c r="B32" i="35"/>
  <c r="A32" i="35"/>
  <c r="D31" i="35"/>
  <c r="C31" i="35"/>
  <c r="B31" i="35"/>
  <c r="A31" i="35"/>
  <c r="D30" i="35"/>
  <c r="C30" i="35"/>
  <c r="B30" i="35"/>
  <c r="A30" i="35"/>
  <c r="D29" i="35"/>
  <c r="C29" i="35"/>
  <c r="B29" i="35"/>
  <c r="A29" i="35"/>
  <c r="D28" i="35"/>
  <c r="C28" i="35"/>
  <c r="B28" i="35"/>
  <c r="A28" i="35"/>
  <c r="D27" i="35"/>
  <c r="C27" i="35"/>
  <c r="B27" i="35"/>
  <c r="A27" i="35"/>
  <c r="D26" i="35"/>
  <c r="C26" i="35"/>
  <c r="B26" i="35"/>
  <c r="A26" i="35"/>
  <c r="D25" i="35"/>
  <c r="C25" i="35"/>
  <c r="B25" i="35"/>
  <c r="A25" i="35"/>
  <c r="D24" i="35"/>
  <c r="C24" i="35"/>
  <c r="B24" i="35"/>
  <c r="A24" i="35"/>
  <c r="D23" i="35"/>
  <c r="C23" i="35"/>
  <c r="B23" i="35"/>
  <c r="A23" i="35"/>
  <c r="D22" i="35"/>
  <c r="C22" i="35"/>
  <c r="B22" i="35"/>
  <c r="A22" i="35"/>
  <c r="D21" i="35"/>
  <c r="C21" i="35"/>
  <c r="B21" i="35"/>
  <c r="A21" i="35"/>
  <c r="D20" i="35"/>
  <c r="C20" i="35"/>
  <c r="B20" i="35"/>
  <c r="A20" i="35"/>
  <c r="D19" i="35"/>
  <c r="C19" i="35"/>
  <c r="B19" i="35"/>
  <c r="A19" i="35"/>
  <c r="D18" i="35"/>
  <c r="C18" i="35"/>
  <c r="B18" i="35"/>
  <c r="A18" i="35"/>
  <c r="D17" i="35"/>
  <c r="C17" i="35"/>
  <c r="B17" i="35"/>
  <c r="A17" i="35"/>
  <c r="D16" i="35"/>
  <c r="C16" i="35"/>
  <c r="B16" i="35"/>
  <c r="A16" i="35"/>
  <c r="D15" i="35"/>
  <c r="C15" i="35"/>
  <c r="B15" i="35"/>
  <c r="A15" i="35"/>
  <c r="D14" i="35"/>
  <c r="C14" i="35"/>
  <c r="B14" i="35"/>
  <c r="A14" i="35"/>
  <c r="D13" i="35"/>
  <c r="C13" i="35"/>
  <c r="B13" i="35"/>
  <c r="A13" i="35"/>
  <c r="D12" i="35"/>
  <c r="C12" i="35"/>
  <c r="B12" i="35"/>
  <c r="A12" i="35"/>
  <c r="D11" i="35"/>
  <c r="C11" i="35"/>
  <c r="B11" i="35"/>
  <c r="A11" i="35"/>
  <c r="D10" i="35"/>
  <c r="C10" i="35"/>
  <c r="B10" i="35"/>
  <c r="A10" i="35"/>
  <c r="D9" i="35"/>
  <c r="C9" i="35"/>
  <c r="B9" i="35"/>
  <c r="A9" i="35"/>
  <c r="D8" i="35"/>
  <c r="C8" i="35"/>
  <c r="B8" i="35"/>
  <c r="A8" i="35"/>
  <c r="D7" i="35"/>
  <c r="C7" i="35"/>
  <c r="B7" i="35"/>
  <c r="A7" i="35"/>
  <c r="D6" i="35"/>
  <c r="C6" i="35"/>
  <c r="B6" i="35"/>
  <c r="A6" i="35"/>
  <c r="D5" i="35"/>
  <c r="C5" i="35"/>
  <c r="B5" i="35"/>
  <c r="A5" i="35"/>
  <c r="D4" i="35"/>
  <c r="C4" i="35"/>
  <c r="B4" i="35"/>
  <c r="A4" i="35"/>
  <c r="D2" i="35"/>
  <c r="D140" i="34"/>
  <c r="C140" i="34"/>
  <c r="B140" i="34"/>
  <c r="A140" i="34"/>
  <c r="D139" i="34"/>
  <c r="C139" i="34"/>
  <c r="B139" i="34"/>
  <c r="A139" i="34"/>
  <c r="D138" i="34"/>
  <c r="C138" i="34"/>
  <c r="B138" i="34"/>
  <c r="A138" i="34"/>
  <c r="D137" i="34"/>
  <c r="C137" i="34"/>
  <c r="B137" i="34"/>
  <c r="A137" i="34"/>
  <c r="D136" i="34"/>
  <c r="C136" i="34"/>
  <c r="B136" i="34"/>
  <c r="A136" i="34"/>
  <c r="D135" i="34"/>
  <c r="C135" i="34"/>
  <c r="B135" i="34"/>
  <c r="A135" i="34"/>
  <c r="D134" i="34"/>
  <c r="C134" i="34"/>
  <c r="B134" i="34"/>
  <c r="A134" i="34"/>
  <c r="D133" i="34"/>
  <c r="C133" i="34"/>
  <c r="B133" i="34"/>
  <c r="A133" i="34"/>
  <c r="D132" i="34"/>
  <c r="C132" i="34"/>
  <c r="B132" i="34"/>
  <c r="A132" i="34"/>
  <c r="D131" i="34"/>
  <c r="C131" i="34"/>
  <c r="B131" i="34"/>
  <c r="A131" i="34"/>
  <c r="D130" i="34"/>
  <c r="C130" i="34"/>
  <c r="B130" i="34"/>
  <c r="A130" i="34"/>
  <c r="D129" i="34"/>
  <c r="C129" i="34"/>
  <c r="B129" i="34"/>
  <c r="A129" i="34"/>
  <c r="D128" i="34"/>
  <c r="C128" i="34"/>
  <c r="B128" i="34"/>
  <c r="A128" i="34"/>
  <c r="D127" i="34"/>
  <c r="C127" i="34"/>
  <c r="B127" i="34"/>
  <c r="A127" i="34"/>
  <c r="D126" i="34"/>
  <c r="C126" i="34"/>
  <c r="B126" i="34"/>
  <c r="A126" i="34"/>
  <c r="D125" i="34"/>
  <c r="C125" i="34"/>
  <c r="B125" i="34"/>
  <c r="A125" i="34"/>
  <c r="D124" i="34"/>
  <c r="C124" i="34"/>
  <c r="B124" i="34"/>
  <c r="A124" i="34"/>
  <c r="D123" i="34"/>
  <c r="C123" i="34"/>
  <c r="B123" i="34"/>
  <c r="A123" i="34"/>
  <c r="D122" i="34"/>
  <c r="C122" i="34"/>
  <c r="B122" i="34"/>
  <c r="A122" i="34"/>
  <c r="D121" i="34"/>
  <c r="C121" i="34"/>
  <c r="B121" i="34"/>
  <c r="A121" i="34"/>
  <c r="D120" i="34"/>
  <c r="C120" i="34"/>
  <c r="B120" i="34"/>
  <c r="A120" i="34"/>
  <c r="D119" i="34"/>
  <c r="C119" i="34"/>
  <c r="B119" i="34"/>
  <c r="A119" i="34"/>
  <c r="D118" i="34"/>
  <c r="C118" i="34"/>
  <c r="B118" i="34"/>
  <c r="A118" i="34"/>
  <c r="D117" i="34"/>
  <c r="C117" i="34"/>
  <c r="B117" i="34"/>
  <c r="A117" i="34"/>
  <c r="D116" i="34"/>
  <c r="C116" i="34"/>
  <c r="B116" i="34"/>
  <c r="A116" i="34"/>
  <c r="D115" i="34"/>
  <c r="C115" i="34"/>
  <c r="B115" i="34"/>
  <c r="A115" i="34"/>
  <c r="D114" i="34"/>
  <c r="C114" i="34"/>
  <c r="B114" i="34"/>
  <c r="A114" i="34"/>
  <c r="D113" i="34"/>
  <c r="C113" i="34"/>
  <c r="B113" i="34"/>
  <c r="A113" i="34"/>
  <c r="D112" i="34"/>
  <c r="C112" i="34"/>
  <c r="B112" i="34"/>
  <c r="A112" i="34"/>
  <c r="D111" i="34"/>
  <c r="C111" i="34"/>
  <c r="B111" i="34"/>
  <c r="A111" i="34"/>
  <c r="D110" i="34"/>
  <c r="C110" i="34"/>
  <c r="B110" i="34"/>
  <c r="A110" i="34"/>
  <c r="D109" i="34"/>
  <c r="C109" i="34"/>
  <c r="B109" i="34"/>
  <c r="A109" i="34"/>
  <c r="D108" i="34"/>
  <c r="C108" i="34"/>
  <c r="B108" i="34"/>
  <c r="A108" i="34"/>
  <c r="D107" i="34"/>
  <c r="C107" i="34"/>
  <c r="B107" i="34"/>
  <c r="A107" i="34"/>
  <c r="D106" i="34"/>
  <c r="C106" i="34"/>
  <c r="B106" i="34"/>
  <c r="A106" i="34"/>
  <c r="D105" i="34"/>
  <c r="C105" i="34"/>
  <c r="B105" i="34"/>
  <c r="A105" i="34"/>
  <c r="D104" i="34"/>
  <c r="C104" i="34"/>
  <c r="B104" i="34"/>
  <c r="A104" i="34"/>
  <c r="D103" i="34"/>
  <c r="C103" i="34"/>
  <c r="B103" i="34"/>
  <c r="A103" i="34"/>
  <c r="D102" i="34"/>
  <c r="C102" i="34"/>
  <c r="B102" i="34"/>
  <c r="A102" i="34"/>
  <c r="D101" i="34"/>
  <c r="C101" i="34"/>
  <c r="B101" i="34"/>
  <c r="A101" i="34"/>
  <c r="D100" i="34"/>
  <c r="C100" i="34"/>
  <c r="B100" i="34"/>
  <c r="A100" i="34"/>
  <c r="D99" i="34"/>
  <c r="C99" i="34"/>
  <c r="B99" i="34"/>
  <c r="A99" i="34"/>
  <c r="D98" i="34"/>
  <c r="C98" i="34"/>
  <c r="B98" i="34"/>
  <c r="A98" i="34"/>
  <c r="D97" i="34"/>
  <c r="C97" i="34"/>
  <c r="B97" i="34"/>
  <c r="A97" i="34"/>
  <c r="D96" i="34"/>
  <c r="C96" i="34"/>
  <c r="B96" i="34"/>
  <c r="A96" i="34"/>
  <c r="D95" i="34"/>
  <c r="C95" i="34"/>
  <c r="B95" i="34"/>
  <c r="A95" i="34"/>
  <c r="D94" i="34"/>
  <c r="C94" i="34"/>
  <c r="B94" i="34"/>
  <c r="A94" i="34"/>
  <c r="D93" i="34"/>
  <c r="C93" i="34"/>
  <c r="B93" i="34"/>
  <c r="A93" i="34"/>
  <c r="D92" i="34"/>
  <c r="C92" i="34"/>
  <c r="B92" i="34"/>
  <c r="A92" i="34"/>
  <c r="D91" i="34"/>
  <c r="C91" i="34"/>
  <c r="B91" i="34"/>
  <c r="A91" i="34"/>
  <c r="D90" i="34"/>
  <c r="C90" i="34"/>
  <c r="B90" i="34"/>
  <c r="A90" i="34"/>
  <c r="D89" i="34"/>
  <c r="C89" i="34"/>
  <c r="B89" i="34"/>
  <c r="A89" i="34"/>
  <c r="D88" i="34"/>
  <c r="C88" i="34"/>
  <c r="B88" i="34"/>
  <c r="A88" i="34"/>
  <c r="D87" i="34"/>
  <c r="C87" i="34"/>
  <c r="B87" i="34"/>
  <c r="A87" i="34"/>
  <c r="D86" i="34"/>
  <c r="C86" i="34"/>
  <c r="B86" i="34"/>
  <c r="A86" i="34"/>
  <c r="D85" i="34"/>
  <c r="C85" i="34"/>
  <c r="B85" i="34"/>
  <c r="A85" i="34"/>
  <c r="D84" i="34"/>
  <c r="C84" i="34"/>
  <c r="B84" i="34"/>
  <c r="A84" i="34"/>
  <c r="D83" i="34"/>
  <c r="C83" i="34"/>
  <c r="B83" i="34"/>
  <c r="A83" i="34"/>
  <c r="D82" i="34"/>
  <c r="C82" i="34"/>
  <c r="B82" i="34"/>
  <c r="A82" i="34"/>
  <c r="D81" i="34"/>
  <c r="C81" i="34"/>
  <c r="B81" i="34"/>
  <c r="A81" i="34"/>
  <c r="D80" i="34"/>
  <c r="C80" i="34"/>
  <c r="B80" i="34"/>
  <c r="A80" i="34"/>
  <c r="D79" i="34"/>
  <c r="C79" i="34"/>
  <c r="B79" i="34"/>
  <c r="A79" i="34"/>
  <c r="D78" i="34"/>
  <c r="C78" i="34"/>
  <c r="B78" i="34"/>
  <c r="A78" i="34"/>
  <c r="D77" i="34"/>
  <c r="C77" i="34"/>
  <c r="B77" i="34"/>
  <c r="A77" i="34"/>
  <c r="D76" i="34"/>
  <c r="C76" i="34"/>
  <c r="B76" i="34"/>
  <c r="A76" i="34"/>
  <c r="D75" i="34"/>
  <c r="C75" i="34"/>
  <c r="B75" i="34"/>
  <c r="A75" i="34"/>
  <c r="D74" i="34"/>
  <c r="C74" i="34"/>
  <c r="B74" i="34"/>
  <c r="A74" i="34"/>
  <c r="D73" i="34"/>
  <c r="C73" i="34"/>
  <c r="B73" i="34"/>
  <c r="A73" i="34"/>
  <c r="D72" i="34"/>
  <c r="C72" i="34"/>
  <c r="B72" i="34"/>
  <c r="A72" i="34"/>
  <c r="D71" i="34"/>
  <c r="C71" i="34"/>
  <c r="B71" i="34"/>
  <c r="A71" i="34"/>
  <c r="D70" i="34"/>
  <c r="C70" i="34"/>
  <c r="B70" i="34"/>
  <c r="A70" i="34"/>
  <c r="D69" i="34"/>
  <c r="C69" i="34"/>
  <c r="B69" i="34"/>
  <c r="A69" i="34"/>
  <c r="D68" i="34"/>
  <c r="C68" i="34"/>
  <c r="B68" i="34"/>
  <c r="A68" i="34"/>
  <c r="D67" i="34"/>
  <c r="C67" i="34"/>
  <c r="B67" i="34"/>
  <c r="A67" i="34"/>
  <c r="D66" i="34"/>
  <c r="C66" i="34"/>
  <c r="B66" i="34"/>
  <c r="A66" i="34"/>
  <c r="D65" i="34"/>
  <c r="C65" i="34"/>
  <c r="B65" i="34"/>
  <c r="A65" i="34"/>
  <c r="D64" i="34"/>
  <c r="C64" i="34"/>
  <c r="B64" i="34"/>
  <c r="A64" i="34"/>
  <c r="D63" i="34"/>
  <c r="C63" i="34"/>
  <c r="B63" i="34"/>
  <c r="A63" i="34"/>
  <c r="D62" i="34"/>
  <c r="C62" i="34"/>
  <c r="B62" i="34"/>
  <c r="A62" i="34"/>
  <c r="D61" i="34"/>
  <c r="C61" i="34"/>
  <c r="B61" i="34"/>
  <c r="A61" i="34"/>
  <c r="D60" i="34"/>
  <c r="C60" i="34"/>
  <c r="B60" i="34"/>
  <c r="A60" i="34"/>
  <c r="D59" i="34"/>
  <c r="C59" i="34"/>
  <c r="B59" i="34"/>
  <c r="A59" i="34"/>
  <c r="D58" i="34"/>
  <c r="C58" i="34"/>
  <c r="B58" i="34"/>
  <c r="A58" i="34"/>
  <c r="D57" i="34"/>
  <c r="C57" i="34"/>
  <c r="B57" i="34"/>
  <c r="A57" i="34"/>
  <c r="D56" i="34"/>
  <c r="C56" i="34"/>
  <c r="B56" i="34"/>
  <c r="A56" i="34"/>
  <c r="D55" i="34"/>
  <c r="C55" i="34"/>
  <c r="B55" i="34"/>
  <c r="A55" i="34"/>
  <c r="D54" i="34"/>
  <c r="C54" i="34"/>
  <c r="B54" i="34"/>
  <c r="A54" i="34"/>
  <c r="D53" i="34"/>
  <c r="C53" i="34"/>
  <c r="B53" i="34"/>
  <c r="A53" i="34"/>
  <c r="D52" i="34"/>
  <c r="C52" i="34"/>
  <c r="B52" i="34"/>
  <c r="A52" i="34"/>
  <c r="D51" i="34"/>
  <c r="C51" i="34"/>
  <c r="B51" i="34"/>
  <c r="A51" i="34"/>
  <c r="D50" i="34"/>
  <c r="C50" i="34"/>
  <c r="B50" i="34"/>
  <c r="A50" i="34"/>
  <c r="D49" i="34"/>
  <c r="C49" i="34"/>
  <c r="B49" i="34"/>
  <c r="A49" i="34"/>
  <c r="D48" i="34"/>
  <c r="C48" i="34"/>
  <c r="B48" i="34"/>
  <c r="A48" i="34"/>
  <c r="D47" i="34"/>
  <c r="C47" i="34"/>
  <c r="B47" i="34"/>
  <c r="A47" i="34"/>
  <c r="D46" i="34"/>
  <c r="C46" i="34"/>
  <c r="B46" i="34"/>
  <c r="A46" i="34"/>
  <c r="D45" i="34"/>
  <c r="C45" i="34"/>
  <c r="B45" i="34"/>
  <c r="A45" i="34"/>
  <c r="D44" i="34"/>
  <c r="C44" i="34"/>
  <c r="B44" i="34"/>
  <c r="A44" i="34"/>
  <c r="D43" i="34"/>
  <c r="C43" i="34"/>
  <c r="B43" i="34"/>
  <c r="A43" i="34"/>
  <c r="D42" i="34"/>
  <c r="C42" i="34"/>
  <c r="B42" i="34"/>
  <c r="A42" i="34"/>
  <c r="D41" i="34"/>
  <c r="C41" i="34"/>
  <c r="B41" i="34"/>
  <c r="A41" i="34"/>
  <c r="D40" i="34"/>
  <c r="C40" i="34"/>
  <c r="B40" i="34"/>
  <c r="A40" i="34"/>
  <c r="D39" i="34"/>
  <c r="C39" i="34"/>
  <c r="B39" i="34"/>
  <c r="A39" i="34"/>
  <c r="D38" i="34"/>
  <c r="C38" i="34"/>
  <c r="B38" i="34"/>
  <c r="A38" i="34"/>
  <c r="D37" i="34"/>
  <c r="C37" i="34"/>
  <c r="B37" i="34"/>
  <c r="A37" i="34"/>
  <c r="D36" i="34"/>
  <c r="C36" i="34"/>
  <c r="B36" i="34"/>
  <c r="A36" i="34"/>
  <c r="D35" i="34"/>
  <c r="C35" i="34"/>
  <c r="B35" i="34"/>
  <c r="A35" i="34"/>
  <c r="D34" i="34"/>
  <c r="C34" i="34"/>
  <c r="B34" i="34"/>
  <c r="A34" i="34"/>
  <c r="D33" i="34"/>
  <c r="C33" i="34"/>
  <c r="B33" i="34"/>
  <c r="A33" i="34"/>
  <c r="D32" i="34"/>
  <c r="C32" i="34"/>
  <c r="B32" i="34"/>
  <c r="A32" i="34"/>
  <c r="D31" i="34"/>
  <c r="C31" i="34"/>
  <c r="B31" i="34"/>
  <c r="A31" i="34"/>
  <c r="D30" i="34"/>
  <c r="C30" i="34"/>
  <c r="B30" i="34"/>
  <c r="A30" i="34"/>
  <c r="D29" i="34"/>
  <c r="C29" i="34"/>
  <c r="B29" i="34"/>
  <c r="A29" i="34"/>
  <c r="D28" i="34"/>
  <c r="C28" i="34"/>
  <c r="B28" i="34"/>
  <c r="A28" i="34"/>
  <c r="D27" i="34"/>
  <c r="C27" i="34"/>
  <c r="B27" i="34"/>
  <c r="A27" i="34"/>
  <c r="D26" i="34"/>
  <c r="C26" i="34"/>
  <c r="B26" i="34"/>
  <c r="A26" i="34"/>
  <c r="D25" i="34"/>
  <c r="C25" i="34"/>
  <c r="B25" i="34"/>
  <c r="A25" i="34"/>
  <c r="D24" i="34"/>
  <c r="C24" i="34"/>
  <c r="B24" i="34"/>
  <c r="A24" i="34"/>
  <c r="D23" i="34"/>
  <c r="C23" i="34"/>
  <c r="B23" i="34"/>
  <c r="A23" i="34"/>
  <c r="D22" i="34"/>
  <c r="C22" i="34"/>
  <c r="B22" i="34"/>
  <c r="A22" i="34"/>
  <c r="D21" i="34"/>
  <c r="C21" i="34"/>
  <c r="B21" i="34"/>
  <c r="A21" i="34"/>
  <c r="D20" i="34"/>
  <c r="C20" i="34"/>
  <c r="B20" i="34"/>
  <c r="A20" i="34"/>
  <c r="D19" i="34"/>
  <c r="C19" i="34"/>
  <c r="B19" i="34"/>
  <c r="A19" i="34"/>
  <c r="D18" i="34"/>
  <c r="C18" i="34"/>
  <c r="B18" i="34"/>
  <c r="A18" i="34"/>
  <c r="D17" i="34"/>
  <c r="C17" i="34"/>
  <c r="B17" i="34"/>
  <c r="A17" i="34"/>
  <c r="D16" i="34"/>
  <c r="C16" i="34"/>
  <c r="B16" i="34"/>
  <c r="A16" i="34"/>
  <c r="D15" i="34"/>
  <c r="C15" i="34"/>
  <c r="B15" i="34"/>
  <c r="A15" i="34"/>
  <c r="D14" i="34"/>
  <c r="C14" i="34"/>
  <c r="B14" i="34"/>
  <c r="A14" i="34"/>
  <c r="D13" i="34"/>
  <c r="C13" i="34"/>
  <c r="B13" i="34"/>
  <c r="A13" i="34"/>
  <c r="D12" i="34"/>
  <c r="C12" i="34"/>
  <c r="B12" i="34"/>
  <c r="A12" i="34"/>
  <c r="D11" i="34"/>
  <c r="C11" i="34"/>
  <c r="B11" i="34"/>
  <c r="A11" i="34"/>
  <c r="D10" i="34"/>
  <c r="C10" i="34"/>
  <c r="B10" i="34"/>
  <c r="A10" i="34"/>
  <c r="D9" i="34"/>
  <c r="C9" i="34"/>
  <c r="B9" i="34"/>
  <c r="A9" i="34"/>
  <c r="D8" i="34"/>
  <c r="C8" i="34"/>
  <c r="B8" i="34"/>
  <c r="A8" i="34"/>
  <c r="D7" i="34"/>
  <c r="C7" i="34"/>
  <c r="B7" i="34"/>
  <c r="A7" i="34"/>
  <c r="D6" i="34"/>
  <c r="C6" i="34"/>
  <c r="B6" i="34"/>
  <c r="A6" i="34"/>
  <c r="D5" i="34"/>
  <c r="C5" i="34"/>
  <c r="B5" i="34"/>
  <c r="A5" i="34"/>
  <c r="D4" i="34"/>
  <c r="C4" i="34"/>
  <c r="B4" i="34"/>
  <c r="A4" i="34"/>
  <c r="D1" i="34"/>
  <c r="D140" i="33"/>
  <c r="C140" i="33"/>
  <c r="B140" i="33"/>
  <c r="A140" i="33"/>
  <c r="D139" i="33"/>
  <c r="C139" i="33"/>
  <c r="B139" i="33"/>
  <c r="A139" i="33"/>
  <c r="D138" i="33"/>
  <c r="C138" i="33"/>
  <c r="B138" i="33"/>
  <c r="A138" i="33"/>
  <c r="D137" i="33"/>
  <c r="C137" i="33"/>
  <c r="B137" i="33"/>
  <c r="A137" i="33"/>
  <c r="D136" i="33"/>
  <c r="C136" i="33"/>
  <c r="B136" i="33"/>
  <c r="A136" i="33"/>
  <c r="D135" i="33"/>
  <c r="C135" i="33"/>
  <c r="B135" i="33"/>
  <c r="A135" i="33"/>
  <c r="D134" i="33"/>
  <c r="C134" i="33"/>
  <c r="B134" i="33"/>
  <c r="A134" i="33"/>
  <c r="D133" i="33"/>
  <c r="C133" i="33"/>
  <c r="B133" i="33"/>
  <c r="A133" i="33"/>
  <c r="D132" i="33"/>
  <c r="C132" i="33"/>
  <c r="B132" i="33"/>
  <c r="A132" i="33"/>
  <c r="D131" i="33"/>
  <c r="C131" i="33"/>
  <c r="B131" i="33"/>
  <c r="A131" i="33"/>
  <c r="D130" i="33"/>
  <c r="C130" i="33"/>
  <c r="B130" i="33"/>
  <c r="A130" i="33"/>
  <c r="D129" i="33"/>
  <c r="C129" i="33"/>
  <c r="B129" i="33"/>
  <c r="A129" i="33"/>
  <c r="D128" i="33"/>
  <c r="C128" i="33"/>
  <c r="B128" i="33"/>
  <c r="A128" i="33"/>
  <c r="D127" i="33"/>
  <c r="C127" i="33"/>
  <c r="B127" i="33"/>
  <c r="A127" i="33"/>
  <c r="D126" i="33"/>
  <c r="C126" i="33"/>
  <c r="B126" i="33"/>
  <c r="A126" i="33"/>
  <c r="D125" i="33"/>
  <c r="C125" i="33"/>
  <c r="B125" i="33"/>
  <c r="A125" i="33"/>
  <c r="D124" i="33"/>
  <c r="C124" i="33"/>
  <c r="B124" i="33"/>
  <c r="A124" i="33"/>
  <c r="D123" i="33"/>
  <c r="C123" i="33"/>
  <c r="B123" i="33"/>
  <c r="A123" i="33"/>
  <c r="D122" i="33"/>
  <c r="C122" i="33"/>
  <c r="B122" i="33"/>
  <c r="A122" i="33"/>
  <c r="D121" i="33"/>
  <c r="C121" i="33"/>
  <c r="B121" i="33"/>
  <c r="A121" i="33"/>
  <c r="D120" i="33"/>
  <c r="C120" i="33"/>
  <c r="B120" i="33"/>
  <c r="A120" i="33"/>
  <c r="D119" i="33"/>
  <c r="C119" i="33"/>
  <c r="B119" i="33"/>
  <c r="A119" i="33"/>
  <c r="D118" i="33"/>
  <c r="C118" i="33"/>
  <c r="B118" i="33"/>
  <c r="A118" i="33"/>
  <c r="D117" i="33"/>
  <c r="C117" i="33"/>
  <c r="B117" i="33"/>
  <c r="A117" i="33"/>
  <c r="D116" i="33"/>
  <c r="C116" i="33"/>
  <c r="B116" i="33"/>
  <c r="A116" i="33"/>
  <c r="D115" i="33"/>
  <c r="C115" i="33"/>
  <c r="B115" i="33"/>
  <c r="A115" i="33"/>
  <c r="D114" i="33"/>
  <c r="C114" i="33"/>
  <c r="B114" i="33"/>
  <c r="A114" i="33"/>
  <c r="D113" i="33"/>
  <c r="C113" i="33"/>
  <c r="B113" i="33"/>
  <c r="A113" i="33"/>
  <c r="D112" i="33"/>
  <c r="C112" i="33"/>
  <c r="B112" i="33"/>
  <c r="A112" i="33"/>
  <c r="D111" i="33"/>
  <c r="C111" i="33"/>
  <c r="B111" i="33"/>
  <c r="A111" i="33"/>
  <c r="D110" i="33"/>
  <c r="C110" i="33"/>
  <c r="B110" i="33"/>
  <c r="A110" i="33"/>
  <c r="D109" i="33"/>
  <c r="C109" i="33"/>
  <c r="B109" i="33"/>
  <c r="A109" i="33"/>
  <c r="D108" i="33"/>
  <c r="C108" i="33"/>
  <c r="B108" i="33"/>
  <c r="A108" i="33"/>
  <c r="D107" i="33"/>
  <c r="C107" i="33"/>
  <c r="B107" i="33"/>
  <c r="A107" i="33"/>
  <c r="D106" i="33"/>
  <c r="C106" i="33"/>
  <c r="B106" i="33"/>
  <c r="A106" i="33"/>
  <c r="D105" i="33"/>
  <c r="C105" i="33"/>
  <c r="B105" i="33"/>
  <c r="A105" i="33"/>
  <c r="D104" i="33"/>
  <c r="C104" i="33"/>
  <c r="B104" i="33"/>
  <c r="A104" i="33"/>
  <c r="D103" i="33"/>
  <c r="C103" i="33"/>
  <c r="B103" i="33"/>
  <c r="A103" i="33"/>
  <c r="D102" i="33"/>
  <c r="C102" i="33"/>
  <c r="B102" i="33"/>
  <c r="A102" i="33"/>
  <c r="D101" i="33"/>
  <c r="C101" i="33"/>
  <c r="B101" i="33"/>
  <c r="A101" i="33"/>
  <c r="D100" i="33"/>
  <c r="C100" i="33"/>
  <c r="B100" i="33"/>
  <c r="A100" i="33"/>
  <c r="D99" i="33"/>
  <c r="C99" i="33"/>
  <c r="B99" i="33"/>
  <c r="A99" i="33"/>
  <c r="D98" i="33"/>
  <c r="C98" i="33"/>
  <c r="B98" i="33"/>
  <c r="A98" i="33"/>
  <c r="D97" i="33"/>
  <c r="C97" i="33"/>
  <c r="B97" i="33"/>
  <c r="A97" i="33"/>
  <c r="D96" i="33"/>
  <c r="C96" i="33"/>
  <c r="B96" i="33"/>
  <c r="A96" i="33"/>
  <c r="D95" i="33"/>
  <c r="C95" i="33"/>
  <c r="B95" i="33"/>
  <c r="A95" i="33"/>
  <c r="D94" i="33"/>
  <c r="C94" i="33"/>
  <c r="B94" i="33"/>
  <c r="A94" i="33"/>
  <c r="D93" i="33"/>
  <c r="C93" i="33"/>
  <c r="B93" i="33"/>
  <c r="A93" i="33"/>
  <c r="D92" i="33"/>
  <c r="C92" i="33"/>
  <c r="B92" i="33"/>
  <c r="A92" i="33"/>
  <c r="D91" i="33"/>
  <c r="C91" i="33"/>
  <c r="B91" i="33"/>
  <c r="A91" i="33"/>
  <c r="D90" i="33"/>
  <c r="C90" i="33"/>
  <c r="B90" i="33"/>
  <c r="A90" i="33"/>
  <c r="D89" i="33"/>
  <c r="C89" i="33"/>
  <c r="B89" i="33"/>
  <c r="A89" i="33"/>
  <c r="D88" i="33"/>
  <c r="C88" i="33"/>
  <c r="B88" i="33"/>
  <c r="A88" i="33"/>
  <c r="D87" i="33"/>
  <c r="C87" i="33"/>
  <c r="B87" i="33"/>
  <c r="A87" i="33"/>
  <c r="D86" i="33"/>
  <c r="C86" i="33"/>
  <c r="B86" i="33"/>
  <c r="A86" i="33"/>
  <c r="D85" i="33"/>
  <c r="C85" i="33"/>
  <c r="B85" i="33"/>
  <c r="A85" i="33"/>
  <c r="D84" i="33"/>
  <c r="C84" i="33"/>
  <c r="B84" i="33"/>
  <c r="A84" i="33"/>
  <c r="D83" i="33"/>
  <c r="C83" i="33"/>
  <c r="B83" i="33"/>
  <c r="A83" i="33"/>
  <c r="D82" i="33"/>
  <c r="C82" i="33"/>
  <c r="B82" i="33"/>
  <c r="A82" i="33"/>
  <c r="D81" i="33"/>
  <c r="C81" i="33"/>
  <c r="B81" i="33"/>
  <c r="A81" i="33"/>
  <c r="D80" i="33"/>
  <c r="C80" i="33"/>
  <c r="B80" i="33"/>
  <c r="A80" i="33"/>
  <c r="D79" i="33"/>
  <c r="C79" i="33"/>
  <c r="B79" i="33"/>
  <c r="A79" i="33"/>
  <c r="D78" i="33"/>
  <c r="C78" i="33"/>
  <c r="B78" i="33"/>
  <c r="A78" i="33"/>
  <c r="D77" i="33"/>
  <c r="C77" i="33"/>
  <c r="B77" i="33"/>
  <c r="A77" i="33"/>
  <c r="D76" i="33"/>
  <c r="C76" i="33"/>
  <c r="B76" i="33"/>
  <c r="A76" i="33"/>
  <c r="D75" i="33"/>
  <c r="C75" i="33"/>
  <c r="B75" i="33"/>
  <c r="A75" i="33"/>
  <c r="D74" i="33"/>
  <c r="C74" i="33"/>
  <c r="B74" i="33"/>
  <c r="A74" i="33"/>
  <c r="D73" i="33"/>
  <c r="C73" i="33"/>
  <c r="B73" i="33"/>
  <c r="A73" i="33"/>
  <c r="D72" i="33"/>
  <c r="C72" i="33"/>
  <c r="B72" i="33"/>
  <c r="A72" i="33"/>
  <c r="D71" i="33"/>
  <c r="C71" i="33"/>
  <c r="B71" i="33"/>
  <c r="A71" i="33"/>
  <c r="D70" i="33"/>
  <c r="C70" i="33"/>
  <c r="B70" i="33"/>
  <c r="A70" i="33"/>
  <c r="D69" i="33"/>
  <c r="C69" i="33"/>
  <c r="B69" i="33"/>
  <c r="A69" i="33"/>
  <c r="D68" i="33"/>
  <c r="C68" i="33"/>
  <c r="B68" i="33"/>
  <c r="A68" i="33"/>
  <c r="D67" i="33"/>
  <c r="C67" i="33"/>
  <c r="B67" i="33"/>
  <c r="A67" i="33"/>
  <c r="D66" i="33"/>
  <c r="C66" i="33"/>
  <c r="B66" i="33"/>
  <c r="A66" i="33"/>
  <c r="D65" i="33"/>
  <c r="C65" i="33"/>
  <c r="B65" i="33"/>
  <c r="A65" i="33"/>
  <c r="D64" i="33"/>
  <c r="C64" i="33"/>
  <c r="B64" i="33"/>
  <c r="A64" i="33"/>
  <c r="D63" i="33"/>
  <c r="C63" i="33"/>
  <c r="B63" i="33"/>
  <c r="A63" i="33"/>
  <c r="D62" i="33"/>
  <c r="C62" i="33"/>
  <c r="B62" i="33"/>
  <c r="A62" i="33"/>
  <c r="D61" i="33"/>
  <c r="C61" i="33"/>
  <c r="B61" i="33"/>
  <c r="A61" i="33"/>
  <c r="D60" i="33"/>
  <c r="C60" i="33"/>
  <c r="B60" i="33"/>
  <c r="A60" i="33"/>
  <c r="D59" i="33"/>
  <c r="C59" i="33"/>
  <c r="B59" i="33"/>
  <c r="A59" i="33"/>
  <c r="D58" i="33"/>
  <c r="C58" i="33"/>
  <c r="B58" i="33"/>
  <c r="A58" i="33"/>
  <c r="D57" i="33"/>
  <c r="C57" i="33"/>
  <c r="B57" i="33"/>
  <c r="A57" i="33"/>
  <c r="D56" i="33"/>
  <c r="C56" i="33"/>
  <c r="B56" i="33"/>
  <c r="A56" i="33"/>
  <c r="D55" i="33"/>
  <c r="C55" i="33"/>
  <c r="B55" i="33"/>
  <c r="A55" i="33"/>
  <c r="D54" i="33"/>
  <c r="C54" i="33"/>
  <c r="B54" i="33"/>
  <c r="A54" i="33"/>
  <c r="D53" i="33"/>
  <c r="C53" i="33"/>
  <c r="B53" i="33"/>
  <c r="A53" i="33"/>
  <c r="D52" i="33"/>
  <c r="C52" i="33"/>
  <c r="B52" i="33"/>
  <c r="A52" i="33"/>
  <c r="D51" i="33"/>
  <c r="C51" i="33"/>
  <c r="B51" i="33"/>
  <c r="A51" i="33"/>
  <c r="D50" i="33"/>
  <c r="C50" i="33"/>
  <c r="B50" i="33"/>
  <c r="A50" i="33"/>
  <c r="D49" i="33"/>
  <c r="C49" i="33"/>
  <c r="B49" i="33"/>
  <c r="A49" i="33"/>
  <c r="D48" i="33"/>
  <c r="C48" i="33"/>
  <c r="B48" i="33"/>
  <c r="A48" i="33"/>
  <c r="D47" i="33"/>
  <c r="C47" i="33"/>
  <c r="B47" i="33"/>
  <c r="A47" i="33"/>
  <c r="D46" i="33"/>
  <c r="C46" i="33"/>
  <c r="B46" i="33"/>
  <c r="A46" i="33"/>
  <c r="D45" i="33"/>
  <c r="C45" i="33"/>
  <c r="B45" i="33"/>
  <c r="A45" i="33"/>
  <c r="D44" i="33"/>
  <c r="C44" i="33"/>
  <c r="B44" i="33"/>
  <c r="A44" i="33"/>
  <c r="D43" i="33"/>
  <c r="C43" i="33"/>
  <c r="B43" i="33"/>
  <c r="A43" i="33"/>
  <c r="D42" i="33"/>
  <c r="C42" i="33"/>
  <c r="B42" i="33"/>
  <c r="A42" i="33"/>
  <c r="D41" i="33"/>
  <c r="C41" i="33"/>
  <c r="B41" i="33"/>
  <c r="A41" i="33"/>
  <c r="D40" i="33"/>
  <c r="C40" i="33"/>
  <c r="B40" i="33"/>
  <c r="A40" i="33"/>
  <c r="D39" i="33"/>
  <c r="C39" i="33"/>
  <c r="B39" i="33"/>
  <c r="A39" i="33"/>
  <c r="D38" i="33"/>
  <c r="C38" i="33"/>
  <c r="B38" i="33"/>
  <c r="A38" i="33"/>
  <c r="D37" i="33"/>
  <c r="C37" i="33"/>
  <c r="B37" i="33"/>
  <c r="A37" i="33"/>
  <c r="D36" i="33"/>
  <c r="C36" i="33"/>
  <c r="B36" i="33"/>
  <c r="A36" i="33"/>
  <c r="D35" i="33"/>
  <c r="C35" i="33"/>
  <c r="B35" i="33"/>
  <c r="A35" i="33"/>
  <c r="D34" i="33"/>
  <c r="C34" i="33"/>
  <c r="B34" i="33"/>
  <c r="A34" i="33"/>
  <c r="D33" i="33"/>
  <c r="C33" i="33"/>
  <c r="B33" i="33"/>
  <c r="A33" i="33"/>
  <c r="D32" i="33"/>
  <c r="C32" i="33"/>
  <c r="B32" i="33"/>
  <c r="A32" i="33"/>
  <c r="D31" i="33"/>
  <c r="C31" i="33"/>
  <c r="B31" i="33"/>
  <c r="A31" i="33"/>
  <c r="D30" i="33"/>
  <c r="C30" i="33"/>
  <c r="B30" i="33"/>
  <c r="A30" i="33"/>
  <c r="D29" i="33"/>
  <c r="C29" i="33"/>
  <c r="B29" i="33"/>
  <c r="A29" i="33"/>
  <c r="D28" i="33"/>
  <c r="C28" i="33"/>
  <c r="B28" i="33"/>
  <c r="A28" i="33"/>
  <c r="D27" i="33"/>
  <c r="C27" i="33"/>
  <c r="B27" i="33"/>
  <c r="A27" i="33"/>
  <c r="D26" i="33"/>
  <c r="C26" i="33"/>
  <c r="B26" i="33"/>
  <c r="A26" i="33"/>
  <c r="D25" i="33"/>
  <c r="C25" i="33"/>
  <c r="B25" i="33"/>
  <c r="A25" i="33"/>
  <c r="D24" i="33"/>
  <c r="C24" i="33"/>
  <c r="B24" i="33"/>
  <c r="A24" i="33"/>
  <c r="D23" i="33"/>
  <c r="C23" i="33"/>
  <c r="B23" i="33"/>
  <c r="A23" i="33"/>
  <c r="D22" i="33"/>
  <c r="C22" i="33"/>
  <c r="B22" i="33"/>
  <c r="A22" i="33"/>
  <c r="D21" i="33"/>
  <c r="C21" i="33"/>
  <c r="B21" i="33"/>
  <c r="A21" i="33"/>
  <c r="D20" i="33"/>
  <c r="C20" i="33"/>
  <c r="B20" i="33"/>
  <c r="A20" i="33"/>
  <c r="D19" i="33"/>
  <c r="C19" i="33"/>
  <c r="B19" i="33"/>
  <c r="A19" i="33"/>
  <c r="D18" i="33"/>
  <c r="C18" i="33"/>
  <c r="B18" i="33"/>
  <c r="A18" i="33"/>
  <c r="D17" i="33"/>
  <c r="C17" i="33"/>
  <c r="B17" i="33"/>
  <c r="A17" i="33"/>
  <c r="D16" i="33"/>
  <c r="C16" i="33"/>
  <c r="B16" i="33"/>
  <c r="A16" i="33"/>
  <c r="D15" i="33"/>
  <c r="C15" i="33"/>
  <c r="B15" i="33"/>
  <c r="A15" i="33"/>
  <c r="D14" i="33"/>
  <c r="C14" i="33"/>
  <c r="B14" i="33"/>
  <c r="A14" i="33"/>
  <c r="D13" i="33"/>
  <c r="C13" i="33"/>
  <c r="B13" i="33"/>
  <c r="A13" i="33"/>
  <c r="D12" i="33"/>
  <c r="C12" i="33"/>
  <c r="B12" i="33"/>
  <c r="A12" i="33"/>
  <c r="D11" i="33"/>
  <c r="C11" i="33"/>
  <c r="B11" i="33"/>
  <c r="A11" i="33"/>
  <c r="D10" i="33"/>
  <c r="C10" i="33"/>
  <c r="B10" i="33"/>
  <c r="A10" i="33"/>
  <c r="D9" i="33"/>
  <c r="C9" i="33"/>
  <c r="B9" i="33"/>
  <c r="A9" i="33"/>
  <c r="D8" i="33"/>
  <c r="C8" i="33"/>
  <c r="B8" i="33"/>
  <c r="A8" i="33"/>
  <c r="D7" i="33"/>
  <c r="C7" i="33"/>
  <c r="B7" i="33"/>
  <c r="A7" i="33"/>
  <c r="D6" i="33"/>
  <c r="C6" i="33"/>
  <c r="B6" i="33"/>
  <c r="A6" i="33"/>
  <c r="D5" i="33"/>
  <c r="C5" i="33"/>
  <c r="B5" i="33"/>
  <c r="A5" i="33"/>
  <c r="D4" i="33"/>
  <c r="C4" i="33"/>
  <c r="B4" i="33"/>
  <c r="A4" i="33"/>
  <c r="D2" i="33"/>
  <c r="D140" i="32"/>
  <c r="C140" i="32"/>
  <c r="B140" i="32"/>
  <c r="A140" i="32"/>
  <c r="D139" i="32"/>
  <c r="C139" i="32"/>
  <c r="B139" i="32"/>
  <c r="A139" i="32"/>
  <c r="D138" i="32"/>
  <c r="C138" i="32"/>
  <c r="B138" i="32"/>
  <c r="A138" i="32"/>
  <c r="D137" i="32"/>
  <c r="C137" i="32"/>
  <c r="B137" i="32"/>
  <c r="A137" i="32"/>
  <c r="D136" i="32"/>
  <c r="C136" i="32"/>
  <c r="B136" i="32"/>
  <c r="A136" i="32"/>
  <c r="D135" i="32"/>
  <c r="C135" i="32"/>
  <c r="B135" i="32"/>
  <c r="A135" i="32"/>
  <c r="D134" i="32"/>
  <c r="C134" i="32"/>
  <c r="B134" i="32"/>
  <c r="A134" i="32"/>
  <c r="D133" i="32"/>
  <c r="C133" i="32"/>
  <c r="B133" i="32"/>
  <c r="A133" i="32"/>
  <c r="D132" i="32"/>
  <c r="C132" i="32"/>
  <c r="B132" i="32"/>
  <c r="A132" i="32"/>
  <c r="D131" i="32"/>
  <c r="C131" i="32"/>
  <c r="B131" i="32"/>
  <c r="A131" i="32"/>
  <c r="D130" i="32"/>
  <c r="C130" i="32"/>
  <c r="B130" i="32"/>
  <c r="A130" i="32"/>
  <c r="D129" i="32"/>
  <c r="C129" i="32"/>
  <c r="B129" i="32"/>
  <c r="A129" i="32"/>
  <c r="D128" i="32"/>
  <c r="C128" i="32"/>
  <c r="B128" i="32"/>
  <c r="A128" i="32"/>
  <c r="D127" i="32"/>
  <c r="C127" i="32"/>
  <c r="B127" i="32"/>
  <c r="A127" i="32"/>
  <c r="D126" i="32"/>
  <c r="C126" i="32"/>
  <c r="B126" i="32"/>
  <c r="A126" i="32"/>
  <c r="D125" i="32"/>
  <c r="C125" i="32"/>
  <c r="B125" i="32"/>
  <c r="A125" i="32"/>
  <c r="D124" i="32"/>
  <c r="C124" i="32"/>
  <c r="B124" i="32"/>
  <c r="A124" i="32"/>
  <c r="D123" i="32"/>
  <c r="C123" i="32"/>
  <c r="B123" i="32"/>
  <c r="A123" i="32"/>
  <c r="D122" i="32"/>
  <c r="C122" i="32"/>
  <c r="B122" i="32"/>
  <c r="A122" i="32"/>
  <c r="D121" i="32"/>
  <c r="C121" i="32"/>
  <c r="B121" i="32"/>
  <c r="A121" i="32"/>
  <c r="D120" i="32"/>
  <c r="C120" i="32"/>
  <c r="B120" i="32"/>
  <c r="A120" i="32"/>
  <c r="D119" i="32"/>
  <c r="C119" i="32"/>
  <c r="B119" i="32"/>
  <c r="A119" i="32"/>
  <c r="D118" i="32"/>
  <c r="C118" i="32"/>
  <c r="B118" i="32"/>
  <c r="A118" i="32"/>
  <c r="D117" i="32"/>
  <c r="C117" i="32"/>
  <c r="B117" i="32"/>
  <c r="A117" i="32"/>
  <c r="D116" i="32"/>
  <c r="C116" i="32"/>
  <c r="B116" i="32"/>
  <c r="A116" i="32"/>
  <c r="D115" i="32"/>
  <c r="C115" i="32"/>
  <c r="B115" i="32"/>
  <c r="A115" i="32"/>
  <c r="D114" i="32"/>
  <c r="C114" i="32"/>
  <c r="B114" i="32"/>
  <c r="A114" i="32"/>
  <c r="D113" i="32"/>
  <c r="C113" i="32"/>
  <c r="B113" i="32"/>
  <c r="A113" i="32"/>
  <c r="D112" i="32"/>
  <c r="C112" i="32"/>
  <c r="B112" i="32"/>
  <c r="A112" i="32"/>
  <c r="D111" i="32"/>
  <c r="C111" i="32"/>
  <c r="B111" i="32"/>
  <c r="A111" i="32"/>
  <c r="D110" i="32"/>
  <c r="C110" i="32"/>
  <c r="B110" i="32"/>
  <c r="A110" i="32"/>
  <c r="D109" i="32"/>
  <c r="C109" i="32"/>
  <c r="B109" i="32"/>
  <c r="A109" i="32"/>
  <c r="D108" i="32"/>
  <c r="C108" i="32"/>
  <c r="B108" i="32"/>
  <c r="A108" i="32"/>
  <c r="D107" i="32"/>
  <c r="C107" i="32"/>
  <c r="B107" i="32"/>
  <c r="A107" i="32"/>
  <c r="D106" i="32"/>
  <c r="C106" i="32"/>
  <c r="B106" i="32"/>
  <c r="A106" i="32"/>
  <c r="D105" i="32"/>
  <c r="C105" i="32"/>
  <c r="B105" i="32"/>
  <c r="A105" i="32"/>
  <c r="D104" i="32"/>
  <c r="C104" i="32"/>
  <c r="B104" i="32"/>
  <c r="A104" i="32"/>
  <c r="D103" i="32"/>
  <c r="C103" i="32"/>
  <c r="B103" i="32"/>
  <c r="A103" i="32"/>
  <c r="D102" i="32"/>
  <c r="C102" i="32"/>
  <c r="B102" i="32"/>
  <c r="A102" i="32"/>
  <c r="D101" i="32"/>
  <c r="C101" i="32"/>
  <c r="B101" i="32"/>
  <c r="A101" i="32"/>
  <c r="D100" i="32"/>
  <c r="C100" i="32"/>
  <c r="B100" i="32"/>
  <c r="A100" i="32"/>
  <c r="D99" i="32"/>
  <c r="C99" i="32"/>
  <c r="B99" i="32"/>
  <c r="A99" i="32"/>
  <c r="D98" i="32"/>
  <c r="C98" i="32"/>
  <c r="B98" i="32"/>
  <c r="A98" i="32"/>
  <c r="D97" i="32"/>
  <c r="C97" i="32"/>
  <c r="B97" i="32"/>
  <c r="A97" i="32"/>
  <c r="D96" i="32"/>
  <c r="C96" i="32"/>
  <c r="B96" i="32"/>
  <c r="A96" i="32"/>
  <c r="D95" i="32"/>
  <c r="C95" i="32"/>
  <c r="B95" i="32"/>
  <c r="A95" i="32"/>
  <c r="D94" i="32"/>
  <c r="C94" i="32"/>
  <c r="B94" i="32"/>
  <c r="A94" i="32"/>
  <c r="D93" i="32"/>
  <c r="C93" i="32"/>
  <c r="B93" i="32"/>
  <c r="A93" i="32"/>
  <c r="D92" i="32"/>
  <c r="C92" i="32"/>
  <c r="B92" i="32"/>
  <c r="A92" i="32"/>
  <c r="D91" i="32"/>
  <c r="C91" i="32"/>
  <c r="B91" i="32"/>
  <c r="A91" i="32"/>
  <c r="D90" i="32"/>
  <c r="C90" i="32"/>
  <c r="B90" i="32"/>
  <c r="A90" i="32"/>
  <c r="D89" i="32"/>
  <c r="C89" i="32"/>
  <c r="B89" i="32"/>
  <c r="A89" i="32"/>
  <c r="D88" i="32"/>
  <c r="C88" i="32"/>
  <c r="B88" i="32"/>
  <c r="A88" i="32"/>
  <c r="D87" i="32"/>
  <c r="C87" i="32"/>
  <c r="B87" i="32"/>
  <c r="A87" i="32"/>
  <c r="D86" i="32"/>
  <c r="C86" i="32"/>
  <c r="B86" i="32"/>
  <c r="A86" i="32"/>
  <c r="D85" i="32"/>
  <c r="C85" i="32"/>
  <c r="B85" i="32"/>
  <c r="A85" i="32"/>
  <c r="D84" i="32"/>
  <c r="C84" i="32"/>
  <c r="B84" i="32"/>
  <c r="A84" i="32"/>
  <c r="D83" i="32"/>
  <c r="C83" i="32"/>
  <c r="B83" i="32"/>
  <c r="A83" i="32"/>
  <c r="D82" i="32"/>
  <c r="C82" i="32"/>
  <c r="B82" i="32"/>
  <c r="A82" i="32"/>
  <c r="D81" i="32"/>
  <c r="C81" i="32"/>
  <c r="B81" i="32"/>
  <c r="A81" i="32"/>
  <c r="D80" i="32"/>
  <c r="C80" i="32"/>
  <c r="B80" i="32"/>
  <c r="A80" i="32"/>
  <c r="D79" i="32"/>
  <c r="C79" i="32"/>
  <c r="B79" i="32"/>
  <c r="A79" i="32"/>
  <c r="D78" i="32"/>
  <c r="C78" i="32"/>
  <c r="B78" i="32"/>
  <c r="A78" i="32"/>
  <c r="D77" i="32"/>
  <c r="C77" i="32"/>
  <c r="B77" i="32"/>
  <c r="A77" i="32"/>
  <c r="D76" i="32"/>
  <c r="C76" i="32"/>
  <c r="B76" i="32"/>
  <c r="A76" i="32"/>
  <c r="D75" i="32"/>
  <c r="C75" i="32"/>
  <c r="B75" i="32"/>
  <c r="A75" i="32"/>
  <c r="D74" i="32"/>
  <c r="C74" i="32"/>
  <c r="B74" i="32"/>
  <c r="A74" i="32"/>
  <c r="D73" i="32"/>
  <c r="C73" i="32"/>
  <c r="B73" i="32"/>
  <c r="A73" i="32"/>
  <c r="D72" i="32"/>
  <c r="C72" i="32"/>
  <c r="B72" i="32"/>
  <c r="A72" i="32"/>
  <c r="D71" i="32"/>
  <c r="C71" i="32"/>
  <c r="B71" i="32"/>
  <c r="A71" i="32"/>
  <c r="D70" i="32"/>
  <c r="C70" i="32"/>
  <c r="B70" i="32"/>
  <c r="A70" i="32"/>
  <c r="D69" i="32"/>
  <c r="C69" i="32"/>
  <c r="B69" i="32"/>
  <c r="A69" i="32"/>
  <c r="D68" i="32"/>
  <c r="C68" i="32"/>
  <c r="B68" i="32"/>
  <c r="A68" i="32"/>
  <c r="D67" i="32"/>
  <c r="C67" i="32"/>
  <c r="B67" i="32"/>
  <c r="A67" i="32"/>
  <c r="D66" i="32"/>
  <c r="C66" i="32"/>
  <c r="B66" i="32"/>
  <c r="A66" i="32"/>
  <c r="D65" i="32"/>
  <c r="C65" i="32"/>
  <c r="B65" i="32"/>
  <c r="A65" i="32"/>
  <c r="D64" i="32"/>
  <c r="C64" i="32"/>
  <c r="B64" i="32"/>
  <c r="A64" i="32"/>
  <c r="D63" i="32"/>
  <c r="C63" i="32"/>
  <c r="B63" i="32"/>
  <c r="A63" i="32"/>
  <c r="D62" i="32"/>
  <c r="C62" i="32"/>
  <c r="B62" i="32"/>
  <c r="A62" i="32"/>
  <c r="D61" i="32"/>
  <c r="C61" i="32"/>
  <c r="B61" i="32"/>
  <c r="A61" i="32"/>
  <c r="D60" i="32"/>
  <c r="C60" i="32"/>
  <c r="B60" i="32"/>
  <c r="A60" i="32"/>
  <c r="D59" i="32"/>
  <c r="C59" i="32"/>
  <c r="B59" i="32"/>
  <c r="A59" i="32"/>
  <c r="D58" i="32"/>
  <c r="C58" i="32"/>
  <c r="B58" i="32"/>
  <c r="A58" i="32"/>
  <c r="D57" i="32"/>
  <c r="C57" i="32"/>
  <c r="B57" i="32"/>
  <c r="A57" i="32"/>
  <c r="D56" i="32"/>
  <c r="C56" i="32"/>
  <c r="B56" i="32"/>
  <c r="A56" i="32"/>
  <c r="D55" i="32"/>
  <c r="C55" i="32"/>
  <c r="B55" i="32"/>
  <c r="A55" i="32"/>
  <c r="D54" i="32"/>
  <c r="C54" i="32"/>
  <c r="B54" i="32"/>
  <c r="A54" i="32"/>
  <c r="D53" i="32"/>
  <c r="C53" i="32"/>
  <c r="B53" i="32"/>
  <c r="A53" i="32"/>
  <c r="D52" i="32"/>
  <c r="C52" i="32"/>
  <c r="B52" i="32"/>
  <c r="A52" i="32"/>
  <c r="D51" i="32"/>
  <c r="C51" i="32"/>
  <c r="B51" i="32"/>
  <c r="A51" i="32"/>
  <c r="D50" i="32"/>
  <c r="C50" i="32"/>
  <c r="B50" i="32"/>
  <c r="A50" i="32"/>
  <c r="D49" i="32"/>
  <c r="C49" i="32"/>
  <c r="B49" i="32"/>
  <c r="A49" i="32"/>
  <c r="D48" i="32"/>
  <c r="C48" i="32"/>
  <c r="B48" i="32"/>
  <c r="A48" i="32"/>
  <c r="D47" i="32"/>
  <c r="C47" i="32"/>
  <c r="B47" i="32"/>
  <c r="A47" i="32"/>
  <c r="D46" i="32"/>
  <c r="C46" i="32"/>
  <c r="B46" i="32"/>
  <c r="A46" i="32"/>
  <c r="D45" i="32"/>
  <c r="C45" i="32"/>
  <c r="B45" i="32"/>
  <c r="A45" i="32"/>
  <c r="D44" i="32"/>
  <c r="C44" i="32"/>
  <c r="B44" i="32"/>
  <c r="A44" i="32"/>
  <c r="D43" i="32"/>
  <c r="C43" i="32"/>
  <c r="B43" i="32"/>
  <c r="A43" i="32"/>
  <c r="D42" i="32"/>
  <c r="C42" i="32"/>
  <c r="B42" i="32"/>
  <c r="A42" i="32"/>
  <c r="D41" i="32"/>
  <c r="C41" i="32"/>
  <c r="B41" i="32"/>
  <c r="A41" i="32"/>
  <c r="D40" i="32"/>
  <c r="C40" i="32"/>
  <c r="B40" i="32"/>
  <c r="A40" i="32"/>
  <c r="D39" i="32"/>
  <c r="C39" i="32"/>
  <c r="B39" i="32"/>
  <c r="A39" i="32"/>
  <c r="D38" i="32"/>
  <c r="C38" i="32"/>
  <c r="B38" i="32"/>
  <c r="A38" i="32"/>
  <c r="D37" i="32"/>
  <c r="C37" i="32"/>
  <c r="B37" i="32"/>
  <c r="A37" i="32"/>
  <c r="D36" i="32"/>
  <c r="C36" i="32"/>
  <c r="B36" i="32"/>
  <c r="A36" i="32"/>
  <c r="D35" i="32"/>
  <c r="C35" i="32"/>
  <c r="B35" i="32"/>
  <c r="A35" i="32"/>
  <c r="D34" i="32"/>
  <c r="C34" i="32"/>
  <c r="B34" i="32"/>
  <c r="A34" i="32"/>
  <c r="D33" i="32"/>
  <c r="C33" i="32"/>
  <c r="B33" i="32"/>
  <c r="A33" i="32"/>
  <c r="D32" i="32"/>
  <c r="C32" i="32"/>
  <c r="B32" i="32"/>
  <c r="A32" i="32"/>
  <c r="D31" i="32"/>
  <c r="C31" i="32"/>
  <c r="B31" i="32"/>
  <c r="A31" i="32"/>
  <c r="D30" i="32"/>
  <c r="C30" i="32"/>
  <c r="B30" i="32"/>
  <c r="A30" i="32"/>
  <c r="D29" i="32"/>
  <c r="C29" i="32"/>
  <c r="B29" i="32"/>
  <c r="A29" i="32"/>
  <c r="D28" i="32"/>
  <c r="C28" i="32"/>
  <c r="B28" i="32"/>
  <c r="A28" i="32"/>
  <c r="D27" i="32"/>
  <c r="C27" i="32"/>
  <c r="B27" i="32"/>
  <c r="A27" i="32"/>
  <c r="D26" i="32"/>
  <c r="C26" i="32"/>
  <c r="B26" i="32"/>
  <c r="A26" i="32"/>
  <c r="D25" i="32"/>
  <c r="C25" i="32"/>
  <c r="B25" i="32"/>
  <c r="A25" i="32"/>
  <c r="D24" i="32"/>
  <c r="C24" i="32"/>
  <c r="B24" i="32"/>
  <c r="A24" i="32"/>
  <c r="D23" i="32"/>
  <c r="C23" i="32"/>
  <c r="B23" i="32"/>
  <c r="A23" i="32"/>
  <c r="D22" i="32"/>
  <c r="C22" i="32"/>
  <c r="B22" i="32"/>
  <c r="A22" i="32"/>
  <c r="D21" i="32"/>
  <c r="C21" i="32"/>
  <c r="B21" i="32"/>
  <c r="A21" i="32"/>
  <c r="D20" i="32"/>
  <c r="C20" i="32"/>
  <c r="B20" i="32"/>
  <c r="A20" i="32"/>
  <c r="D19" i="32"/>
  <c r="C19" i="32"/>
  <c r="B19" i="32"/>
  <c r="A19" i="32"/>
  <c r="D18" i="32"/>
  <c r="C18" i="32"/>
  <c r="B18" i="32"/>
  <c r="A18" i="32"/>
  <c r="D17" i="32"/>
  <c r="C17" i="32"/>
  <c r="B17" i="32"/>
  <c r="A17" i="32"/>
  <c r="D16" i="32"/>
  <c r="C16" i="32"/>
  <c r="B16" i="32"/>
  <c r="A16" i="32"/>
  <c r="D15" i="32"/>
  <c r="C15" i="32"/>
  <c r="B15" i="32"/>
  <c r="A15" i="32"/>
  <c r="D14" i="32"/>
  <c r="C14" i="32"/>
  <c r="B14" i="32"/>
  <c r="A14" i="32"/>
  <c r="D13" i="32"/>
  <c r="C13" i="32"/>
  <c r="B13" i="32"/>
  <c r="A13" i="32"/>
  <c r="D12" i="32"/>
  <c r="C12" i="32"/>
  <c r="B12" i="32"/>
  <c r="A12" i="32"/>
  <c r="D11" i="32"/>
  <c r="C11" i="32"/>
  <c r="B11" i="32"/>
  <c r="A11" i="32"/>
  <c r="D10" i="32"/>
  <c r="C10" i="32"/>
  <c r="B10" i="32"/>
  <c r="A10" i="32"/>
  <c r="D9" i="32"/>
  <c r="C9" i="32"/>
  <c r="B9" i="32"/>
  <c r="A9" i="32"/>
  <c r="D8" i="32"/>
  <c r="C8" i="32"/>
  <c r="B8" i="32"/>
  <c r="A8" i="32"/>
  <c r="D7" i="32"/>
  <c r="C7" i="32"/>
  <c r="B7" i="32"/>
  <c r="A7" i="32"/>
  <c r="D6" i="32"/>
  <c r="C6" i="32"/>
  <c r="B6" i="32"/>
  <c r="A6" i="32"/>
  <c r="D5" i="32"/>
  <c r="C5" i="32"/>
  <c r="B5" i="32"/>
  <c r="A5" i="32"/>
  <c r="D4" i="32"/>
  <c r="C4" i="32"/>
  <c r="B4" i="32"/>
  <c r="A4" i="32"/>
  <c r="D2" i="32"/>
  <c r="D140" i="31"/>
  <c r="C140" i="31"/>
  <c r="B140" i="31"/>
  <c r="A140" i="31"/>
  <c r="D139" i="31"/>
  <c r="C139" i="31"/>
  <c r="B139" i="31"/>
  <c r="A139" i="31"/>
  <c r="D138" i="31"/>
  <c r="C138" i="31"/>
  <c r="B138" i="31"/>
  <c r="A138" i="31"/>
  <c r="D137" i="31"/>
  <c r="C137" i="31"/>
  <c r="B137" i="31"/>
  <c r="A137" i="31"/>
  <c r="D136" i="31"/>
  <c r="C136" i="31"/>
  <c r="B136" i="31"/>
  <c r="A136" i="31"/>
  <c r="D135" i="31"/>
  <c r="C135" i="31"/>
  <c r="B135" i="31"/>
  <c r="A135" i="31"/>
  <c r="D134" i="31"/>
  <c r="C134" i="31"/>
  <c r="B134" i="31"/>
  <c r="A134" i="31"/>
  <c r="D133" i="31"/>
  <c r="C133" i="31"/>
  <c r="B133" i="31"/>
  <c r="A133" i="31"/>
  <c r="D132" i="31"/>
  <c r="C132" i="31"/>
  <c r="B132" i="31"/>
  <c r="A132" i="31"/>
  <c r="D131" i="31"/>
  <c r="C131" i="31"/>
  <c r="B131" i="31"/>
  <c r="A131" i="31"/>
  <c r="D130" i="31"/>
  <c r="C130" i="31"/>
  <c r="B130" i="31"/>
  <c r="A130" i="31"/>
  <c r="D129" i="31"/>
  <c r="C129" i="31"/>
  <c r="B129" i="31"/>
  <c r="A129" i="31"/>
  <c r="D128" i="31"/>
  <c r="C128" i="31"/>
  <c r="B128" i="31"/>
  <c r="A128" i="31"/>
  <c r="D127" i="31"/>
  <c r="C127" i="31"/>
  <c r="B127" i="31"/>
  <c r="A127" i="31"/>
  <c r="D126" i="31"/>
  <c r="C126" i="31"/>
  <c r="B126" i="31"/>
  <c r="A126" i="31"/>
  <c r="D125" i="31"/>
  <c r="C125" i="31"/>
  <c r="B125" i="31"/>
  <c r="A125" i="31"/>
  <c r="D124" i="31"/>
  <c r="C124" i="31"/>
  <c r="B124" i="31"/>
  <c r="A124" i="31"/>
  <c r="D123" i="31"/>
  <c r="C123" i="31"/>
  <c r="B123" i="31"/>
  <c r="A123" i="31"/>
  <c r="D122" i="31"/>
  <c r="C122" i="31"/>
  <c r="B122" i="31"/>
  <c r="A122" i="31"/>
  <c r="D121" i="31"/>
  <c r="C121" i="31"/>
  <c r="B121" i="31"/>
  <c r="A121" i="31"/>
  <c r="D120" i="31"/>
  <c r="C120" i="31"/>
  <c r="B120" i="31"/>
  <c r="A120" i="31"/>
  <c r="D119" i="31"/>
  <c r="C119" i="31"/>
  <c r="B119" i="31"/>
  <c r="A119" i="31"/>
  <c r="D118" i="31"/>
  <c r="C118" i="31"/>
  <c r="B118" i="31"/>
  <c r="A118" i="31"/>
  <c r="D117" i="31"/>
  <c r="C117" i="31"/>
  <c r="B117" i="31"/>
  <c r="A117" i="31"/>
  <c r="D116" i="31"/>
  <c r="C116" i="31"/>
  <c r="B116" i="31"/>
  <c r="A116" i="31"/>
  <c r="D115" i="31"/>
  <c r="C115" i="31"/>
  <c r="B115" i="31"/>
  <c r="A115" i="31"/>
  <c r="D114" i="31"/>
  <c r="C114" i="31"/>
  <c r="B114" i="31"/>
  <c r="A114" i="31"/>
  <c r="D113" i="31"/>
  <c r="C113" i="31"/>
  <c r="B113" i="31"/>
  <c r="A113" i="31"/>
  <c r="D112" i="31"/>
  <c r="C112" i="31"/>
  <c r="B112" i="31"/>
  <c r="A112" i="31"/>
  <c r="D111" i="31"/>
  <c r="C111" i="31"/>
  <c r="B111" i="31"/>
  <c r="A111" i="31"/>
  <c r="D110" i="31"/>
  <c r="C110" i="31"/>
  <c r="B110" i="31"/>
  <c r="A110" i="31"/>
  <c r="D109" i="31"/>
  <c r="C109" i="31"/>
  <c r="B109" i="31"/>
  <c r="A109" i="31"/>
  <c r="D108" i="31"/>
  <c r="C108" i="31"/>
  <c r="B108" i="31"/>
  <c r="A108" i="31"/>
  <c r="D107" i="31"/>
  <c r="C107" i="31"/>
  <c r="B107" i="31"/>
  <c r="A107" i="31"/>
  <c r="D106" i="31"/>
  <c r="C106" i="31"/>
  <c r="B106" i="31"/>
  <c r="A106" i="31"/>
  <c r="D105" i="31"/>
  <c r="C105" i="31"/>
  <c r="B105" i="31"/>
  <c r="A105" i="31"/>
  <c r="D104" i="31"/>
  <c r="C104" i="31"/>
  <c r="B104" i="31"/>
  <c r="A104" i="31"/>
  <c r="D103" i="31"/>
  <c r="C103" i="31"/>
  <c r="B103" i="31"/>
  <c r="A103" i="31"/>
  <c r="D102" i="31"/>
  <c r="C102" i="31"/>
  <c r="B102" i="31"/>
  <c r="A102" i="31"/>
  <c r="D101" i="31"/>
  <c r="C101" i="31"/>
  <c r="B101" i="31"/>
  <c r="A101" i="31"/>
  <c r="D100" i="31"/>
  <c r="C100" i="31"/>
  <c r="B100" i="31"/>
  <c r="A100" i="31"/>
  <c r="D99" i="31"/>
  <c r="C99" i="31"/>
  <c r="B99" i="31"/>
  <c r="A99" i="31"/>
  <c r="D98" i="31"/>
  <c r="C98" i="31"/>
  <c r="B98" i="31"/>
  <c r="A98" i="31"/>
  <c r="D97" i="31"/>
  <c r="C97" i="31"/>
  <c r="B97" i="31"/>
  <c r="A97" i="31"/>
  <c r="D96" i="31"/>
  <c r="C96" i="31"/>
  <c r="B96" i="31"/>
  <c r="A96" i="31"/>
  <c r="D95" i="31"/>
  <c r="C95" i="31"/>
  <c r="B95" i="31"/>
  <c r="A95" i="31"/>
  <c r="D94" i="31"/>
  <c r="C94" i="31"/>
  <c r="B94" i="31"/>
  <c r="A94" i="31"/>
  <c r="D93" i="31"/>
  <c r="C93" i="31"/>
  <c r="B93" i="31"/>
  <c r="A93" i="31"/>
  <c r="D92" i="31"/>
  <c r="C92" i="31"/>
  <c r="B92" i="31"/>
  <c r="A92" i="31"/>
  <c r="D91" i="31"/>
  <c r="C91" i="31"/>
  <c r="B91" i="31"/>
  <c r="A91" i="31"/>
  <c r="D90" i="31"/>
  <c r="C90" i="31"/>
  <c r="B90" i="31"/>
  <c r="A90" i="31"/>
  <c r="D89" i="31"/>
  <c r="C89" i="31"/>
  <c r="B89" i="31"/>
  <c r="A89" i="31"/>
  <c r="D88" i="31"/>
  <c r="C88" i="31"/>
  <c r="B88" i="31"/>
  <c r="A88" i="31"/>
  <c r="D87" i="31"/>
  <c r="C87" i="31"/>
  <c r="B87" i="31"/>
  <c r="A87" i="31"/>
  <c r="D86" i="31"/>
  <c r="C86" i="31"/>
  <c r="B86" i="31"/>
  <c r="A86" i="31"/>
  <c r="D85" i="31"/>
  <c r="C85" i="31"/>
  <c r="B85" i="31"/>
  <c r="A85" i="31"/>
  <c r="D84" i="31"/>
  <c r="C84" i="31"/>
  <c r="B84" i="31"/>
  <c r="A84" i="31"/>
  <c r="D83" i="31"/>
  <c r="C83" i="31"/>
  <c r="B83" i="31"/>
  <c r="A83" i="31"/>
  <c r="D82" i="31"/>
  <c r="C82" i="31"/>
  <c r="B82" i="31"/>
  <c r="A82" i="31"/>
  <c r="D81" i="31"/>
  <c r="C81" i="31"/>
  <c r="B81" i="31"/>
  <c r="A81" i="31"/>
  <c r="D80" i="31"/>
  <c r="C80" i="31"/>
  <c r="B80" i="31"/>
  <c r="A80" i="31"/>
  <c r="D79" i="31"/>
  <c r="C79" i="31"/>
  <c r="B79" i="31"/>
  <c r="A79" i="31"/>
  <c r="D78" i="31"/>
  <c r="C78" i="31"/>
  <c r="B78" i="31"/>
  <c r="A78" i="31"/>
  <c r="D77" i="31"/>
  <c r="C77" i="31"/>
  <c r="B77" i="31"/>
  <c r="A77" i="31"/>
  <c r="D76" i="31"/>
  <c r="C76" i="31"/>
  <c r="B76" i="31"/>
  <c r="A76" i="31"/>
  <c r="D75" i="31"/>
  <c r="C75" i="31"/>
  <c r="B75" i="31"/>
  <c r="A75" i="31"/>
  <c r="D74" i="31"/>
  <c r="C74" i="31"/>
  <c r="B74" i="31"/>
  <c r="A74" i="31"/>
  <c r="D73" i="31"/>
  <c r="C73" i="31"/>
  <c r="B73" i="31"/>
  <c r="A73" i="31"/>
  <c r="D72" i="31"/>
  <c r="C72" i="31"/>
  <c r="B72" i="31"/>
  <c r="A72" i="31"/>
  <c r="D71" i="31"/>
  <c r="C71" i="31"/>
  <c r="B71" i="31"/>
  <c r="A71" i="31"/>
  <c r="D70" i="31"/>
  <c r="C70" i="31"/>
  <c r="B70" i="31"/>
  <c r="A70" i="31"/>
  <c r="D69" i="31"/>
  <c r="C69" i="31"/>
  <c r="B69" i="31"/>
  <c r="A69" i="31"/>
  <c r="D68" i="31"/>
  <c r="C68" i="31"/>
  <c r="B68" i="31"/>
  <c r="A68" i="31"/>
  <c r="D67" i="31"/>
  <c r="C67" i="31"/>
  <c r="B67" i="31"/>
  <c r="A67" i="31"/>
  <c r="D66" i="31"/>
  <c r="C66" i="31"/>
  <c r="B66" i="31"/>
  <c r="A66" i="31"/>
  <c r="D65" i="31"/>
  <c r="C65" i="31"/>
  <c r="B65" i="31"/>
  <c r="A65" i="31"/>
  <c r="D64" i="31"/>
  <c r="C64" i="31"/>
  <c r="B64" i="31"/>
  <c r="A64" i="31"/>
  <c r="D63" i="31"/>
  <c r="C63" i="31"/>
  <c r="B63" i="31"/>
  <c r="A63" i="31"/>
  <c r="D62" i="31"/>
  <c r="C62" i="31"/>
  <c r="B62" i="31"/>
  <c r="A62" i="31"/>
  <c r="D61" i="31"/>
  <c r="C61" i="31"/>
  <c r="B61" i="31"/>
  <c r="A61" i="31"/>
  <c r="D60" i="31"/>
  <c r="C60" i="31"/>
  <c r="B60" i="31"/>
  <c r="A60" i="31"/>
  <c r="D59" i="31"/>
  <c r="C59" i="31"/>
  <c r="B59" i="31"/>
  <c r="A59" i="31"/>
  <c r="D58" i="31"/>
  <c r="C58" i="31"/>
  <c r="B58" i="31"/>
  <c r="A58" i="31"/>
  <c r="D57" i="31"/>
  <c r="C57" i="31"/>
  <c r="B57" i="31"/>
  <c r="A57" i="31"/>
  <c r="D56" i="31"/>
  <c r="C56" i="31"/>
  <c r="B56" i="31"/>
  <c r="A56" i="31"/>
  <c r="D55" i="31"/>
  <c r="C55" i="31"/>
  <c r="B55" i="31"/>
  <c r="A55" i="31"/>
  <c r="D54" i="31"/>
  <c r="C54" i="31"/>
  <c r="B54" i="31"/>
  <c r="A54" i="31"/>
  <c r="D53" i="31"/>
  <c r="C53" i="31"/>
  <c r="B53" i="31"/>
  <c r="A53" i="31"/>
  <c r="D52" i="31"/>
  <c r="C52" i="31"/>
  <c r="B52" i="31"/>
  <c r="A52" i="31"/>
  <c r="D51" i="31"/>
  <c r="C51" i="31"/>
  <c r="B51" i="31"/>
  <c r="A51" i="31"/>
  <c r="D50" i="31"/>
  <c r="C50" i="31"/>
  <c r="B50" i="31"/>
  <c r="A50" i="31"/>
  <c r="D49" i="31"/>
  <c r="C49" i="31"/>
  <c r="B49" i="31"/>
  <c r="A49" i="31"/>
  <c r="D48" i="31"/>
  <c r="C48" i="31"/>
  <c r="B48" i="31"/>
  <c r="A48" i="31"/>
  <c r="D47" i="31"/>
  <c r="C47" i="31"/>
  <c r="B47" i="31"/>
  <c r="A47" i="31"/>
  <c r="D46" i="31"/>
  <c r="C46" i="31"/>
  <c r="B46" i="31"/>
  <c r="A46" i="31"/>
  <c r="D45" i="31"/>
  <c r="C45" i="31"/>
  <c r="B45" i="31"/>
  <c r="A45" i="31"/>
  <c r="D44" i="31"/>
  <c r="C44" i="31"/>
  <c r="B44" i="31"/>
  <c r="A44" i="31"/>
  <c r="D43" i="31"/>
  <c r="C43" i="31"/>
  <c r="B43" i="31"/>
  <c r="A43" i="31"/>
  <c r="D42" i="31"/>
  <c r="C42" i="31"/>
  <c r="B42" i="31"/>
  <c r="A42" i="31"/>
  <c r="D41" i="31"/>
  <c r="C41" i="31"/>
  <c r="B41" i="31"/>
  <c r="A41" i="31"/>
  <c r="D40" i="31"/>
  <c r="C40" i="31"/>
  <c r="B40" i="31"/>
  <c r="A40" i="31"/>
  <c r="D39" i="31"/>
  <c r="C39" i="31"/>
  <c r="B39" i="31"/>
  <c r="A39" i="31"/>
  <c r="D38" i="31"/>
  <c r="C38" i="31"/>
  <c r="B38" i="31"/>
  <c r="A38" i="31"/>
  <c r="D37" i="31"/>
  <c r="C37" i="31"/>
  <c r="B37" i="31"/>
  <c r="A37" i="31"/>
  <c r="D36" i="31"/>
  <c r="C36" i="31"/>
  <c r="B36" i="31"/>
  <c r="A36" i="31"/>
  <c r="D35" i="31"/>
  <c r="C35" i="31"/>
  <c r="B35" i="31"/>
  <c r="A35" i="31"/>
  <c r="D34" i="31"/>
  <c r="C34" i="31"/>
  <c r="B34" i="31"/>
  <c r="A34" i="31"/>
  <c r="D33" i="31"/>
  <c r="C33" i="31"/>
  <c r="B33" i="31"/>
  <c r="A33" i="31"/>
  <c r="D32" i="31"/>
  <c r="C32" i="31"/>
  <c r="B32" i="31"/>
  <c r="A32" i="31"/>
  <c r="D31" i="31"/>
  <c r="C31" i="31"/>
  <c r="B31" i="31"/>
  <c r="A31" i="31"/>
  <c r="D30" i="31"/>
  <c r="C30" i="31"/>
  <c r="B30" i="31"/>
  <c r="A30" i="31"/>
  <c r="D29" i="31"/>
  <c r="C29" i="31"/>
  <c r="B29" i="31"/>
  <c r="A29" i="31"/>
  <c r="D28" i="31"/>
  <c r="C28" i="31"/>
  <c r="B28" i="31"/>
  <c r="A28" i="31"/>
  <c r="D27" i="31"/>
  <c r="C27" i="31"/>
  <c r="B27" i="31"/>
  <c r="A27" i="31"/>
  <c r="D26" i="31"/>
  <c r="C26" i="31"/>
  <c r="B26" i="31"/>
  <c r="A26" i="31"/>
  <c r="D25" i="31"/>
  <c r="C25" i="31"/>
  <c r="B25" i="31"/>
  <c r="A25" i="31"/>
  <c r="D24" i="31"/>
  <c r="C24" i="31"/>
  <c r="B24" i="31"/>
  <c r="A24" i="31"/>
  <c r="D23" i="31"/>
  <c r="C23" i="31"/>
  <c r="B23" i="31"/>
  <c r="A23" i="31"/>
  <c r="D22" i="31"/>
  <c r="C22" i="31"/>
  <c r="B22" i="31"/>
  <c r="A22" i="31"/>
  <c r="D21" i="31"/>
  <c r="C21" i="31"/>
  <c r="B21" i="31"/>
  <c r="A21" i="31"/>
  <c r="D20" i="31"/>
  <c r="C20" i="31"/>
  <c r="B20" i="31"/>
  <c r="A20" i="31"/>
  <c r="D19" i="31"/>
  <c r="C19" i="31"/>
  <c r="B19" i="31"/>
  <c r="A19" i="31"/>
  <c r="D18" i="31"/>
  <c r="C18" i="31"/>
  <c r="B18" i="31"/>
  <c r="A18" i="31"/>
  <c r="D17" i="31"/>
  <c r="C17" i="31"/>
  <c r="B17" i="31"/>
  <c r="A17" i="31"/>
  <c r="D16" i="31"/>
  <c r="C16" i="31"/>
  <c r="B16" i="31"/>
  <c r="A16" i="31"/>
  <c r="D15" i="31"/>
  <c r="C15" i="31"/>
  <c r="B15" i="31"/>
  <c r="A15" i="31"/>
  <c r="D14" i="31"/>
  <c r="C14" i="31"/>
  <c r="B14" i="31"/>
  <c r="A14" i="31"/>
  <c r="D13" i="31"/>
  <c r="C13" i="31"/>
  <c r="B13" i="31"/>
  <c r="A13" i="31"/>
  <c r="D12" i="31"/>
  <c r="C12" i="31"/>
  <c r="B12" i="31"/>
  <c r="A12" i="31"/>
  <c r="D11" i="31"/>
  <c r="C11" i="31"/>
  <c r="B11" i="31"/>
  <c r="A11" i="31"/>
  <c r="D10" i="31"/>
  <c r="C10" i="31"/>
  <c r="B10" i="31"/>
  <c r="A10" i="31"/>
  <c r="D9" i="31"/>
  <c r="C9" i="31"/>
  <c r="B9" i="31"/>
  <c r="A9" i="31"/>
  <c r="D8" i="31"/>
  <c r="C8" i="31"/>
  <c r="B8" i="31"/>
  <c r="A8" i="31"/>
  <c r="D7" i="31"/>
  <c r="C7" i="31"/>
  <c r="B7" i="31"/>
  <c r="A7" i="31"/>
  <c r="D6" i="31"/>
  <c r="C6" i="31"/>
  <c r="B6" i="31"/>
  <c r="A6" i="31"/>
  <c r="D5" i="31"/>
  <c r="C5" i="31"/>
  <c r="B5" i="31"/>
  <c r="A5" i="31"/>
  <c r="D4" i="31"/>
  <c r="C4" i="31"/>
  <c r="B4" i="31"/>
  <c r="A4" i="31"/>
  <c r="D2" i="31"/>
  <c r="M30" i="4"/>
  <c r="M31" i="4"/>
  <c r="M32" i="4"/>
  <c r="M33" i="4"/>
  <c r="M34" i="4"/>
  <c r="M35" i="4"/>
  <c r="M36" i="4"/>
  <c r="M37" i="4"/>
  <c r="M25" i="4"/>
  <c r="M26" i="4"/>
  <c r="M27" i="4"/>
  <c r="M28" i="4"/>
  <c r="M29" i="4"/>
  <c r="M24" i="4"/>
  <c r="D140" i="30"/>
  <c r="C140" i="30"/>
  <c r="B140" i="30"/>
  <c r="A140" i="30"/>
  <c r="D139" i="30"/>
  <c r="C139" i="30"/>
  <c r="B139" i="30"/>
  <c r="A139" i="30"/>
  <c r="D138" i="30"/>
  <c r="C138" i="30"/>
  <c r="B138" i="30"/>
  <c r="A138" i="30"/>
  <c r="D137" i="30"/>
  <c r="C137" i="30"/>
  <c r="B137" i="30"/>
  <c r="A137" i="30"/>
  <c r="D136" i="30"/>
  <c r="C136" i="30"/>
  <c r="B136" i="30"/>
  <c r="A136" i="30"/>
  <c r="D135" i="30"/>
  <c r="C135" i="30"/>
  <c r="B135" i="30"/>
  <c r="A135" i="30"/>
  <c r="D134" i="30"/>
  <c r="C134" i="30"/>
  <c r="B134" i="30"/>
  <c r="A134" i="30"/>
  <c r="D133" i="30"/>
  <c r="C133" i="30"/>
  <c r="B133" i="30"/>
  <c r="A133" i="30"/>
  <c r="D132" i="30"/>
  <c r="C132" i="30"/>
  <c r="B132" i="30"/>
  <c r="A132" i="30"/>
  <c r="D131" i="30"/>
  <c r="C131" i="30"/>
  <c r="B131" i="30"/>
  <c r="A131" i="30"/>
  <c r="D130" i="30"/>
  <c r="C130" i="30"/>
  <c r="B130" i="30"/>
  <c r="A130" i="30"/>
  <c r="D129" i="30"/>
  <c r="C129" i="30"/>
  <c r="B129" i="30"/>
  <c r="A129" i="30"/>
  <c r="D128" i="30"/>
  <c r="C128" i="30"/>
  <c r="B128" i="30"/>
  <c r="A128" i="30"/>
  <c r="D127" i="30"/>
  <c r="C127" i="30"/>
  <c r="B127" i="30"/>
  <c r="A127" i="30"/>
  <c r="D126" i="30"/>
  <c r="C126" i="30"/>
  <c r="B126" i="30"/>
  <c r="A126" i="30"/>
  <c r="D125" i="30"/>
  <c r="C125" i="30"/>
  <c r="B125" i="30"/>
  <c r="A125" i="30"/>
  <c r="D124" i="30"/>
  <c r="C124" i="30"/>
  <c r="B124" i="30"/>
  <c r="A124" i="30"/>
  <c r="D123" i="30"/>
  <c r="C123" i="30"/>
  <c r="B123" i="30"/>
  <c r="A123" i="30"/>
  <c r="D122" i="30"/>
  <c r="C122" i="30"/>
  <c r="B122" i="30"/>
  <c r="A122" i="30"/>
  <c r="D121" i="30"/>
  <c r="C121" i="30"/>
  <c r="B121" i="30"/>
  <c r="A121" i="30"/>
  <c r="D120" i="30"/>
  <c r="C120" i="30"/>
  <c r="B120" i="30"/>
  <c r="A120" i="30"/>
  <c r="D119" i="30"/>
  <c r="C119" i="30"/>
  <c r="B119" i="30"/>
  <c r="A119" i="30"/>
  <c r="D118" i="30"/>
  <c r="C118" i="30"/>
  <c r="B118" i="30"/>
  <c r="A118" i="30"/>
  <c r="D117" i="30"/>
  <c r="C117" i="30"/>
  <c r="B117" i="30"/>
  <c r="A117" i="30"/>
  <c r="D116" i="30"/>
  <c r="C116" i="30"/>
  <c r="B116" i="30"/>
  <c r="A116" i="30"/>
  <c r="D115" i="30"/>
  <c r="C115" i="30"/>
  <c r="B115" i="30"/>
  <c r="A115" i="30"/>
  <c r="D114" i="30"/>
  <c r="C114" i="30"/>
  <c r="B114" i="30"/>
  <c r="A114" i="30"/>
  <c r="D113" i="30"/>
  <c r="C113" i="30"/>
  <c r="B113" i="30"/>
  <c r="A113" i="30"/>
  <c r="D112" i="30"/>
  <c r="C112" i="30"/>
  <c r="B112" i="30"/>
  <c r="A112" i="30"/>
  <c r="D111" i="30"/>
  <c r="C111" i="30"/>
  <c r="B111" i="30"/>
  <c r="A111" i="30"/>
  <c r="D110" i="30"/>
  <c r="C110" i="30"/>
  <c r="B110" i="30"/>
  <c r="A110" i="30"/>
  <c r="D109" i="30"/>
  <c r="C109" i="30"/>
  <c r="B109" i="30"/>
  <c r="A109" i="30"/>
  <c r="D108" i="30"/>
  <c r="C108" i="30"/>
  <c r="B108" i="30"/>
  <c r="A108" i="30"/>
  <c r="D107" i="30"/>
  <c r="C107" i="30"/>
  <c r="B107" i="30"/>
  <c r="A107" i="30"/>
  <c r="D106" i="30"/>
  <c r="C106" i="30"/>
  <c r="B106" i="30"/>
  <c r="A106" i="30"/>
  <c r="D105" i="30"/>
  <c r="C105" i="30"/>
  <c r="B105" i="30"/>
  <c r="A105" i="30"/>
  <c r="D104" i="30"/>
  <c r="C104" i="30"/>
  <c r="B104" i="30"/>
  <c r="A104" i="30"/>
  <c r="D103" i="30"/>
  <c r="C103" i="30"/>
  <c r="B103" i="30"/>
  <c r="A103" i="30"/>
  <c r="D102" i="30"/>
  <c r="C102" i="30"/>
  <c r="B102" i="30"/>
  <c r="A102" i="30"/>
  <c r="D101" i="30"/>
  <c r="C101" i="30"/>
  <c r="B101" i="30"/>
  <c r="A101" i="30"/>
  <c r="D100" i="30"/>
  <c r="C100" i="30"/>
  <c r="B100" i="30"/>
  <c r="A100" i="30"/>
  <c r="D99" i="30"/>
  <c r="C99" i="30"/>
  <c r="B99" i="30"/>
  <c r="A99" i="30"/>
  <c r="D98" i="30"/>
  <c r="C98" i="30"/>
  <c r="B98" i="30"/>
  <c r="A98" i="30"/>
  <c r="D97" i="30"/>
  <c r="C97" i="30"/>
  <c r="B97" i="30"/>
  <c r="A97" i="30"/>
  <c r="D96" i="30"/>
  <c r="C96" i="30"/>
  <c r="B96" i="30"/>
  <c r="A96" i="30"/>
  <c r="D95" i="30"/>
  <c r="C95" i="30"/>
  <c r="B95" i="30"/>
  <c r="A95" i="30"/>
  <c r="D94" i="30"/>
  <c r="C94" i="30"/>
  <c r="B94" i="30"/>
  <c r="A94" i="30"/>
  <c r="D93" i="30"/>
  <c r="C93" i="30"/>
  <c r="B93" i="30"/>
  <c r="A93" i="30"/>
  <c r="D92" i="30"/>
  <c r="C92" i="30"/>
  <c r="B92" i="30"/>
  <c r="A92" i="30"/>
  <c r="D91" i="30"/>
  <c r="C91" i="30"/>
  <c r="B91" i="30"/>
  <c r="A91" i="30"/>
  <c r="D90" i="30"/>
  <c r="C90" i="30"/>
  <c r="B90" i="30"/>
  <c r="A90" i="30"/>
  <c r="D89" i="30"/>
  <c r="C89" i="30"/>
  <c r="B89" i="30"/>
  <c r="A89" i="30"/>
  <c r="D88" i="30"/>
  <c r="C88" i="30"/>
  <c r="B88" i="30"/>
  <c r="A88" i="30"/>
  <c r="D87" i="30"/>
  <c r="C87" i="30"/>
  <c r="B87" i="30"/>
  <c r="A87" i="30"/>
  <c r="D86" i="30"/>
  <c r="C86" i="30"/>
  <c r="B86" i="30"/>
  <c r="A86" i="30"/>
  <c r="D85" i="30"/>
  <c r="C85" i="30"/>
  <c r="B85" i="30"/>
  <c r="A85" i="30"/>
  <c r="D84" i="30"/>
  <c r="C84" i="30"/>
  <c r="B84" i="30"/>
  <c r="A84" i="30"/>
  <c r="D83" i="30"/>
  <c r="C83" i="30"/>
  <c r="B83" i="30"/>
  <c r="A83" i="30"/>
  <c r="D82" i="30"/>
  <c r="C82" i="30"/>
  <c r="B82" i="30"/>
  <c r="A82" i="30"/>
  <c r="D81" i="30"/>
  <c r="C81" i="30"/>
  <c r="B81" i="30"/>
  <c r="A81" i="30"/>
  <c r="D80" i="30"/>
  <c r="C80" i="30"/>
  <c r="B80" i="30"/>
  <c r="A80" i="30"/>
  <c r="D79" i="30"/>
  <c r="C79" i="30"/>
  <c r="B79" i="30"/>
  <c r="A79" i="30"/>
  <c r="D78" i="30"/>
  <c r="C78" i="30"/>
  <c r="B78" i="30"/>
  <c r="A78" i="30"/>
  <c r="D77" i="30"/>
  <c r="C77" i="30"/>
  <c r="B77" i="30"/>
  <c r="A77" i="30"/>
  <c r="D76" i="30"/>
  <c r="C76" i="30"/>
  <c r="B76" i="30"/>
  <c r="A76" i="30"/>
  <c r="D75" i="30"/>
  <c r="C75" i="30"/>
  <c r="B75" i="30"/>
  <c r="A75" i="30"/>
  <c r="D74" i="30"/>
  <c r="C74" i="30"/>
  <c r="B74" i="30"/>
  <c r="A74" i="30"/>
  <c r="D73" i="30"/>
  <c r="C73" i="30"/>
  <c r="B73" i="30"/>
  <c r="A73" i="30"/>
  <c r="D72" i="30"/>
  <c r="C72" i="30"/>
  <c r="B72" i="30"/>
  <c r="A72" i="30"/>
  <c r="D71" i="30"/>
  <c r="C71" i="30"/>
  <c r="B71" i="30"/>
  <c r="A71" i="30"/>
  <c r="D70" i="30"/>
  <c r="C70" i="30"/>
  <c r="B70" i="30"/>
  <c r="A70" i="30"/>
  <c r="D69" i="30"/>
  <c r="C69" i="30"/>
  <c r="B69" i="30"/>
  <c r="A69" i="30"/>
  <c r="D68" i="30"/>
  <c r="C68" i="30"/>
  <c r="B68" i="30"/>
  <c r="A68" i="30"/>
  <c r="D67" i="30"/>
  <c r="C67" i="30"/>
  <c r="B67" i="30"/>
  <c r="A67" i="30"/>
  <c r="D66" i="30"/>
  <c r="C66" i="30"/>
  <c r="B66" i="30"/>
  <c r="A66" i="30"/>
  <c r="D65" i="30"/>
  <c r="C65" i="30"/>
  <c r="B65" i="30"/>
  <c r="A65" i="30"/>
  <c r="D64" i="30"/>
  <c r="C64" i="30"/>
  <c r="B64" i="30"/>
  <c r="A64" i="30"/>
  <c r="D63" i="30"/>
  <c r="C63" i="30"/>
  <c r="B63" i="30"/>
  <c r="A63" i="30"/>
  <c r="D62" i="30"/>
  <c r="C62" i="30"/>
  <c r="B62" i="30"/>
  <c r="A62" i="30"/>
  <c r="D61" i="30"/>
  <c r="C61" i="30"/>
  <c r="B61" i="30"/>
  <c r="A61" i="30"/>
  <c r="D60" i="30"/>
  <c r="C60" i="30"/>
  <c r="B60" i="30"/>
  <c r="A60" i="30"/>
  <c r="D59" i="30"/>
  <c r="C59" i="30"/>
  <c r="B59" i="30"/>
  <c r="A59" i="30"/>
  <c r="D58" i="30"/>
  <c r="C58" i="30"/>
  <c r="B58" i="30"/>
  <c r="A58" i="30"/>
  <c r="D57" i="30"/>
  <c r="C57" i="30"/>
  <c r="B57" i="30"/>
  <c r="A57" i="30"/>
  <c r="D56" i="30"/>
  <c r="C56" i="30"/>
  <c r="B56" i="30"/>
  <c r="A56" i="30"/>
  <c r="D55" i="30"/>
  <c r="C55" i="30"/>
  <c r="B55" i="30"/>
  <c r="A55" i="30"/>
  <c r="D54" i="30"/>
  <c r="C54" i="30"/>
  <c r="B54" i="30"/>
  <c r="A54" i="30"/>
  <c r="D53" i="30"/>
  <c r="C53" i="30"/>
  <c r="B53" i="30"/>
  <c r="A53" i="30"/>
  <c r="D52" i="30"/>
  <c r="C52" i="30"/>
  <c r="B52" i="30"/>
  <c r="A52" i="30"/>
  <c r="D51" i="30"/>
  <c r="C51" i="30"/>
  <c r="B51" i="30"/>
  <c r="A51" i="30"/>
  <c r="D50" i="30"/>
  <c r="C50" i="30"/>
  <c r="B50" i="30"/>
  <c r="A50" i="30"/>
  <c r="D49" i="30"/>
  <c r="C49" i="30"/>
  <c r="B49" i="30"/>
  <c r="A49" i="30"/>
  <c r="D48" i="30"/>
  <c r="C48" i="30"/>
  <c r="B48" i="30"/>
  <c r="A48" i="30"/>
  <c r="D47" i="30"/>
  <c r="C47" i="30"/>
  <c r="B47" i="30"/>
  <c r="A47" i="30"/>
  <c r="D46" i="30"/>
  <c r="C46" i="30"/>
  <c r="B46" i="30"/>
  <c r="A46" i="30"/>
  <c r="D45" i="30"/>
  <c r="C45" i="30"/>
  <c r="B45" i="30"/>
  <c r="A45" i="30"/>
  <c r="D44" i="30"/>
  <c r="C44" i="30"/>
  <c r="B44" i="30"/>
  <c r="A44" i="30"/>
  <c r="D43" i="30"/>
  <c r="C43" i="30"/>
  <c r="B43" i="30"/>
  <c r="A43" i="30"/>
  <c r="D42" i="30"/>
  <c r="C42" i="30"/>
  <c r="B42" i="30"/>
  <c r="A42" i="30"/>
  <c r="D41" i="30"/>
  <c r="C41" i="30"/>
  <c r="B41" i="30"/>
  <c r="A41" i="30"/>
  <c r="D40" i="30"/>
  <c r="C40" i="30"/>
  <c r="B40" i="30"/>
  <c r="A40" i="30"/>
  <c r="D39" i="30"/>
  <c r="C39" i="30"/>
  <c r="B39" i="30"/>
  <c r="A39" i="30"/>
  <c r="D38" i="30"/>
  <c r="C38" i="30"/>
  <c r="B38" i="30"/>
  <c r="A38" i="30"/>
  <c r="D37" i="30"/>
  <c r="C37" i="30"/>
  <c r="B37" i="30"/>
  <c r="A37" i="30"/>
  <c r="D36" i="30"/>
  <c r="C36" i="30"/>
  <c r="B36" i="30"/>
  <c r="A36" i="30"/>
  <c r="D35" i="30"/>
  <c r="C35" i="30"/>
  <c r="B35" i="30"/>
  <c r="A35" i="30"/>
  <c r="D34" i="30"/>
  <c r="C34" i="30"/>
  <c r="B34" i="30"/>
  <c r="A34" i="30"/>
  <c r="D33" i="30"/>
  <c r="C33" i="30"/>
  <c r="B33" i="30"/>
  <c r="A33" i="30"/>
  <c r="D32" i="30"/>
  <c r="C32" i="30"/>
  <c r="B32" i="30"/>
  <c r="A32" i="30"/>
  <c r="D31" i="30"/>
  <c r="C31" i="30"/>
  <c r="B31" i="30"/>
  <c r="A31" i="30"/>
  <c r="D30" i="30"/>
  <c r="C30" i="30"/>
  <c r="B30" i="30"/>
  <c r="A30" i="30"/>
  <c r="D29" i="30"/>
  <c r="C29" i="30"/>
  <c r="B29" i="30"/>
  <c r="A29" i="30"/>
  <c r="D28" i="30"/>
  <c r="C28" i="30"/>
  <c r="B28" i="30"/>
  <c r="A28" i="30"/>
  <c r="D27" i="30"/>
  <c r="C27" i="30"/>
  <c r="B27" i="30"/>
  <c r="A27" i="30"/>
  <c r="D26" i="30"/>
  <c r="C26" i="30"/>
  <c r="B26" i="30"/>
  <c r="A26" i="30"/>
  <c r="D25" i="30"/>
  <c r="C25" i="30"/>
  <c r="B25" i="30"/>
  <c r="A25" i="30"/>
  <c r="D24" i="30"/>
  <c r="C24" i="30"/>
  <c r="B24" i="30"/>
  <c r="A24" i="30"/>
  <c r="D23" i="30"/>
  <c r="C23" i="30"/>
  <c r="B23" i="30"/>
  <c r="A23" i="30"/>
  <c r="D22" i="30"/>
  <c r="C22" i="30"/>
  <c r="B22" i="30"/>
  <c r="A22" i="30"/>
  <c r="D21" i="30"/>
  <c r="C21" i="30"/>
  <c r="B21" i="30"/>
  <c r="A21" i="30"/>
  <c r="D20" i="30"/>
  <c r="C20" i="30"/>
  <c r="B20" i="30"/>
  <c r="A20" i="30"/>
  <c r="D19" i="30"/>
  <c r="C19" i="30"/>
  <c r="B19" i="30"/>
  <c r="A19" i="30"/>
  <c r="D18" i="30"/>
  <c r="C18" i="30"/>
  <c r="B18" i="30"/>
  <c r="A18" i="30"/>
  <c r="D17" i="30"/>
  <c r="C17" i="30"/>
  <c r="B17" i="30"/>
  <c r="A17" i="30"/>
  <c r="D16" i="30"/>
  <c r="C16" i="30"/>
  <c r="B16" i="30"/>
  <c r="A16" i="30"/>
  <c r="D15" i="30"/>
  <c r="C15" i="30"/>
  <c r="B15" i="30"/>
  <c r="A15" i="30"/>
  <c r="D14" i="30"/>
  <c r="C14" i="30"/>
  <c r="B14" i="30"/>
  <c r="A14" i="30"/>
  <c r="D13" i="30"/>
  <c r="C13" i="30"/>
  <c r="B13" i="30"/>
  <c r="A13" i="30"/>
  <c r="D12" i="30"/>
  <c r="C12" i="30"/>
  <c r="B12" i="30"/>
  <c r="A12" i="30"/>
  <c r="D11" i="30"/>
  <c r="C11" i="30"/>
  <c r="B11" i="30"/>
  <c r="A11" i="30"/>
  <c r="D10" i="30"/>
  <c r="C10" i="30"/>
  <c r="B10" i="30"/>
  <c r="A10" i="30"/>
  <c r="D9" i="30"/>
  <c r="C9" i="30"/>
  <c r="B9" i="30"/>
  <c r="A9" i="30"/>
  <c r="D8" i="30"/>
  <c r="C8" i="30"/>
  <c r="B8" i="30"/>
  <c r="A8" i="30"/>
  <c r="D7" i="30"/>
  <c r="C7" i="30"/>
  <c r="B7" i="30"/>
  <c r="A7" i="30"/>
  <c r="D6" i="30"/>
  <c r="C6" i="30"/>
  <c r="B6" i="30"/>
  <c r="A6" i="30"/>
  <c r="D5" i="30"/>
  <c r="C5" i="30"/>
  <c r="B5" i="30"/>
  <c r="A5" i="30"/>
  <c r="D4" i="30"/>
  <c r="C4" i="30"/>
  <c r="B4" i="30"/>
  <c r="A4" i="30"/>
  <c r="D2" i="30"/>
  <c r="B9" i="26"/>
  <c r="D6" i="3"/>
  <c r="B10" i="26"/>
  <c r="D7" i="3"/>
  <c r="B11" i="26"/>
  <c r="D8" i="3"/>
  <c r="B12" i="26"/>
  <c r="D9" i="3"/>
  <c r="B13" i="26"/>
  <c r="D10" i="3"/>
  <c r="B14" i="26"/>
  <c r="D11" i="3"/>
  <c r="B15" i="26"/>
  <c r="D12" i="3"/>
  <c r="B16" i="26"/>
  <c r="D13" i="3"/>
  <c r="B17" i="26"/>
  <c r="D14" i="3"/>
  <c r="B18" i="26"/>
  <c r="D15" i="3"/>
  <c r="B19" i="26"/>
  <c r="D16" i="3"/>
  <c r="B20" i="26"/>
  <c r="D17" i="3"/>
  <c r="B21" i="26"/>
  <c r="D18" i="3"/>
  <c r="B22" i="26"/>
  <c r="D19" i="3"/>
  <c r="B23" i="26"/>
  <c r="D20" i="3"/>
  <c r="B24" i="26"/>
  <c r="D21" i="3"/>
  <c r="B25" i="26"/>
  <c r="D22" i="3"/>
  <c r="B26" i="26"/>
  <c r="D23" i="3"/>
  <c r="B27" i="26"/>
  <c r="D24" i="3"/>
  <c r="B28" i="26"/>
  <c r="D25" i="3"/>
  <c r="B29" i="26"/>
  <c r="D26" i="3"/>
  <c r="B30" i="26"/>
  <c r="D27" i="3"/>
  <c r="B31" i="26"/>
  <c r="D28" i="3"/>
  <c r="B32" i="26"/>
  <c r="D29" i="3"/>
  <c r="B33" i="26"/>
  <c r="D30" i="3"/>
  <c r="B34" i="26"/>
  <c r="D31" i="3"/>
  <c r="B35" i="26"/>
  <c r="D32" i="3"/>
  <c r="B36" i="26"/>
  <c r="D33" i="3"/>
  <c r="B37" i="26"/>
  <c r="D34" i="3"/>
  <c r="B38" i="26"/>
  <c r="D35" i="3"/>
  <c r="B39" i="26"/>
  <c r="D36" i="3"/>
  <c r="B40" i="26"/>
  <c r="D37" i="3"/>
  <c r="B41" i="26"/>
  <c r="D38" i="3"/>
  <c r="B42" i="26"/>
  <c r="D39" i="3"/>
  <c r="B43" i="26"/>
  <c r="D40" i="3"/>
  <c r="B44" i="26"/>
  <c r="D41" i="3"/>
  <c r="B45" i="26"/>
  <c r="D42" i="3"/>
  <c r="B46" i="26"/>
  <c r="D43" i="3"/>
  <c r="B47" i="26"/>
  <c r="D44" i="3"/>
  <c r="B48" i="26"/>
  <c r="D45" i="3"/>
  <c r="B49" i="26"/>
  <c r="D46" i="3"/>
  <c r="B50" i="26"/>
  <c r="D47" i="3"/>
  <c r="B51" i="26"/>
  <c r="D48" i="3"/>
  <c r="B52" i="26"/>
  <c r="D49" i="3"/>
  <c r="B53" i="26"/>
  <c r="D50" i="3"/>
  <c r="B54" i="26"/>
  <c r="D51" i="3"/>
  <c r="B55" i="26"/>
  <c r="D52" i="3"/>
  <c r="B56" i="26"/>
  <c r="D53" i="3"/>
  <c r="B57" i="26"/>
  <c r="D54" i="3"/>
  <c r="B58" i="26"/>
  <c r="D55" i="3"/>
  <c r="B59" i="26"/>
  <c r="D56" i="3"/>
  <c r="B60" i="26"/>
  <c r="D57" i="3"/>
  <c r="B61" i="26"/>
  <c r="D58" i="3"/>
  <c r="B62" i="26"/>
  <c r="D59" i="3"/>
  <c r="B63" i="26"/>
  <c r="D60" i="3"/>
  <c r="B64" i="26"/>
  <c r="D61" i="3"/>
  <c r="B65" i="26"/>
  <c r="D62" i="3"/>
  <c r="B66" i="26"/>
  <c r="D63" i="3"/>
  <c r="B67" i="26"/>
  <c r="D64" i="3"/>
  <c r="B68" i="26"/>
  <c r="D65" i="3"/>
  <c r="B69" i="26"/>
  <c r="D66" i="3"/>
  <c r="B70" i="26"/>
  <c r="D67" i="3"/>
  <c r="B71" i="26"/>
  <c r="D68" i="3"/>
  <c r="B72" i="26"/>
  <c r="D69" i="3"/>
  <c r="B73" i="26"/>
  <c r="D70" i="3"/>
  <c r="B74" i="26"/>
  <c r="D71" i="3"/>
  <c r="B75" i="26"/>
  <c r="D72" i="3"/>
  <c r="B76" i="26"/>
  <c r="D73" i="3"/>
  <c r="B77" i="26"/>
  <c r="D74" i="3"/>
  <c r="B78" i="26"/>
  <c r="D75" i="3"/>
  <c r="B79" i="26"/>
  <c r="D76" i="3"/>
  <c r="B80" i="26"/>
  <c r="D77" i="3"/>
  <c r="B81" i="26"/>
  <c r="D78" i="3"/>
  <c r="B82" i="26"/>
  <c r="D79" i="3"/>
  <c r="B83" i="26"/>
  <c r="D80" i="3"/>
  <c r="B84" i="26"/>
  <c r="D81" i="3"/>
  <c r="B85" i="26"/>
  <c r="D82" i="3"/>
  <c r="B86" i="26"/>
  <c r="D83" i="3"/>
  <c r="B87" i="26"/>
  <c r="D84" i="3"/>
  <c r="B88" i="26"/>
  <c r="D85" i="3"/>
  <c r="B89" i="26"/>
  <c r="D86" i="3"/>
  <c r="B90" i="26"/>
  <c r="D87" i="3"/>
  <c r="B91" i="26"/>
  <c r="D88" i="3"/>
  <c r="B92" i="26"/>
  <c r="D89" i="3"/>
  <c r="B93" i="26"/>
  <c r="D90" i="3"/>
  <c r="B94" i="26"/>
  <c r="D91" i="3"/>
  <c r="B95" i="26"/>
  <c r="D92" i="3"/>
  <c r="B96" i="26"/>
  <c r="D93" i="3"/>
  <c r="B97" i="26"/>
  <c r="D94" i="3"/>
  <c r="B98" i="26"/>
  <c r="D95" i="3"/>
  <c r="B99" i="26"/>
  <c r="D96" i="3"/>
  <c r="B100" i="26"/>
  <c r="D97" i="3"/>
  <c r="B101" i="26"/>
  <c r="D98" i="3"/>
  <c r="B102" i="26"/>
  <c r="D99" i="3"/>
  <c r="B103" i="26"/>
  <c r="D100" i="3"/>
  <c r="B104" i="26"/>
  <c r="D101" i="3"/>
  <c r="B105" i="26"/>
  <c r="D102" i="3"/>
  <c r="B106" i="26"/>
  <c r="D103" i="3"/>
  <c r="B107" i="26"/>
  <c r="D104" i="3"/>
  <c r="B108" i="26"/>
  <c r="D105" i="3"/>
  <c r="B109" i="26"/>
  <c r="D106" i="3"/>
  <c r="B110" i="26"/>
  <c r="D107" i="3"/>
  <c r="B111" i="26"/>
  <c r="D108" i="3"/>
  <c r="B112" i="26"/>
  <c r="D109" i="3"/>
  <c r="B113" i="26"/>
  <c r="D110" i="3"/>
  <c r="B114" i="26"/>
  <c r="D111" i="3"/>
  <c r="B115" i="26"/>
  <c r="D112" i="3"/>
  <c r="B116" i="26"/>
  <c r="D113" i="3"/>
  <c r="B117" i="26"/>
  <c r="D114" i="3"/>
  <c r="B118" i="26"/>
  <c r="D115" i="3"/>
  <c r="B119" i="26"/>
  <c r="D116" i="3"/>
  <c r="B120" i="26"/>
  <c r="D117" i="3"/>
  <c r="B121" i="26"/>
  <c r="D118" i="3"/>
  <c r="B122" i="26"/>
  <c r="D119" i="3"/>
  <c r="B123" i="26"/>
  <c r="D120" i="3"/>
  <c r="B124" i="26"/>
  <c r="D121" i="3"/>
  <c r="B125" i="26"/>
  <c r="D122" i="3"/>
  <c r="B126" i="26"/>
  <c r="D123" i="3"/>
  <c r="B127" i="26"/>
  <c r="D124" i="3"/>
  <c r="B128" i="26"/>
  <c r="D125" i="3"/>
  <c r="B129" i="26"/>
  <c r="D126" i="3"/>
  <c r="B130" i="26"/>
  <c r="D127" i="3"/>
  <c r="B131" i="26"/>
  <c r="D128" i="3"/>
  <c r="B132" i="26"/>
  <c r="D129" i="3"/>
  <c r="B133" i="26"/>
  <c r="D130" i="3"/>
  <c r="B134" i="26"/>
  <c r="D131" i="3"/>
  <c r="B135" i="26"/>
  <c r="D132" i="3"/>
  <c r="B136" i="26"/>
  <c r="D133" i="3"/>
  <c r="B137" i="26"/>
  <c r="D134" i="3"/>
  <c r="B138" i="26"/>
  <c r="D135" i="3"/>
  <c r="B139" i="26"/>
  <c r="D136" i="3"/>
  <c r="B140" i="26"/>
  <c r="D137" i="3"/>
  <c r="B141" i="26"/>
  <c r="D138" i="3"/>
  <c r="B142" i="26"/>
  <c r="D139" i="3"/>
  <c r="B143" i="26"/>
  <c r="D140" i="3"/>
  <c r="G5" i="3"/>
  <c r="H5" i="3"/>
  <c r="I5" i="3"/>
  <c r="L5" i="3"/>
  <c r="M5" i="3"/>
  <c r="N5" i="3"/>
  <c r="O5" i="3"/>
  <c r="P5" i="3"/>
  <c r="Q5" i="3"/>
  <c r="R5" i="3"/>
  <c r="S5" i="3"/>
  <c r="U5" i="3"/>
  <c r="V5" i="3"/>
  <c r="W5" i="3"/>
  <c r="X5" i="3"/>
  <c r="Y5" i="3"/>
  <c r="Z5" i="3"/>
  <c r="G6" i="3"/>
  <c r="H6" i="3"/>
  <c r="I6" i="3"/>
  <c r="K6" i="3"/>
  <c r="L6" i="3"/>
  <c r="M6" i="3"/>
  <c r="N6" i="3"/>
  <c r="O6" i="3"/>
  <c r="P6" i="3"/>
  <c r="Q6" i="3"/>
  <c r="R6" i="3"/>
  <c r="S6" i="3"/>
  <c r="T6" i="3"/>
  <c r="U6" i="3"/>
  <c r="V6" i="3"/>
  <c r="W6" i="3"/>
  <c r="X6" i="3"/>
  <c r="Y6" i="3"/>
  <c r="Z6" i="3"/>
  <c r="H7" i="3"/>
  <c r="I7" i="3"/>
  <c r="J7" i="3"/>
  <c r="K7" i="3"/>
  <c r="M7" i="3"/>
  <c r="N7" i="3"/>
  <c r="O7" i="3"/>
  <c r="Q7" i="3"/>
  <c r="R7" i="3"/>
  <c r="S7" i="3"/>
  <c r="T7" i="3"/>
  <c r="U7" i="3"/>
  <c r="W7" i="3"/>
  <c r="X7" i="3"/>
  <c r="Y7" i="3"/>
  <c r="Z7" i="3"/>
  <c r="G8" i="3"/>
  <c r="I8" i="3"/>
  <c r="J8" i="3"/>
  <c r="K8" i="3"/>
  <c r="L8" i="3"/>
  <c r="M8" i="3"/>
  <c r="N8" i="3"/>
  <c r="P8" i="3"/>
  <c r="Q8" i="3"/>
  <c r="R8" i="3"/>
  <c r="S8" i="3"/>
  <c r="T8" i="3"/>
  <c r="U8" i="3"/>
  <c r="V8" i="3"/>
  <c r="W8" i="3"/>
  <c r="X8" i="3"/>
  <c r="G9" i="3"/>
  <c r="H9" i="3"/>
  <c r="I9" i="3"/>
  <c r="J9" i="3"/>
  <c r="K9" i="3"/>
  <c r="L9" i="3"/>
  <c r="O9" i="3"/>
  <c r="Q9" i="3"/>
  <c r="S9" i="3"/>
  <c r="T9" i="3"/>
  <c r="U9" i="3"/>
  <c r="V9" i="3"/>
  <c r="W9" i="3"/>
  <c r="X9" i="3"/>
  <c r="Z9" i="3"/>
  <c r="H10" i="3"/>
  <c r="I10" i="3"/>
  <c r="J10" i="3"/>
  <c r="K10" i="3"/>
  <c r="N10" i="3"/>
  <c r="O10" i="3"/>
  <c r="P10" i="3"/>
  <c r="Q10" i="3"/>
  <c r="S10" i="3"/>
  <c r="T10" i="3"/>
  <c r="U10" i="3"/>
  <c r="V10" i="3"/>
  <c r="W10" i="3"/>
  <c r="Y10" i="3"/>
  <c r="Z10" i="3"/>
  <c r="H11" i="3"/>
  <c r="I11" i="3"/>
  <c r="J11" i="3"/>
  <c r="K11" i="3"/>
  <c r="N11" i="3"/>
  <c r="O11" i="3"/>
  <c r="P11" i="3"/>
  <c r="Q11" i="3"/>
  <c r="R11" i="3"/>
  <c r="S11" i="3"/>
  <c r="T11" i="3"/>
  <c r="U11" i="3"/>
  <c r="V11" i="3"/>
  <c r="W11" i="3"/>
  <c r="X11" i="3"/>
  <c r="Y11" i="3"/>
  <c r="Z11" i="3"/>
  <c r="I12" i="3"/>
  <c r="K12" i="3"/>
  <c r="L12" i="3"/>
  <c r="M12" i="3"/>
  <c r="N12" i="3"/>
  <c r="O12" i="3"/>
  <c r="P12" i="3"/>
  <c r="Q12" i="3"/>
  <c r="R12" i="3"/>
  <c r="S12" i="3"/>
  <c r="T12" i="3"/>
  <c r="U12" i="3"/>
  <c r="V12" i="3"/>
  <c r="W12" i="3"/>
  <c r="X12" i="3"/>
  <c r="Y12" i="3"/>
  <c r="Z12" i="3"/>
  <c r="G13" i="3"/>
  <c r="H13" i="3"/>
  <c r="I13" i="3"/>
  <c r="L13" i="3"/>
  <c r="M13" i="3"/>
  <c r="N13" i="3"/>
  <c r="O13" i="3"/>
  <c r="P13" i="3"/>
  <c r="Q13" i="3"/>
  <c r="R13" i="3"/>
  <c r="S13" i="3"/>
  <c r="U13" i="3"/>
  <c r="V13" i="3"/>
  <c r="W13" i="3"/>
  <c r="X13" i="3"/>
  <c r="Y13" i="3"/>
  <c r="Z13" i="3"/>
  <c r="G14" i="3"/>
  <c r="H14" i="3"/>
  <c r="I14" i="3"/>
  <c r="K14" i="3"/>
  <c r="M14" i="3"/>
  <c r="N14" i="3"/>
  <c r="O14" i="3"/>
  <c r="P14" i="3"/>
  <c r="Q14" i="3"/>
  <c r="R14" i="3"/>
  <c r="S14" i="3"/>
  <c r="T14" i="3"/>
  <c r="U14" i="3"/>
  <c r="V14" i="3"/>
  <c r="W14" i="3"/>
  <c r="X14" i="3"/>
  <c r="Y14" i="3"/>
  <c r="Z14" i="3"/>
  <c r="H15" i="3"/>
  <c r="I15" i="3"/>
  <c r="J15" i="3"/>
  <c r="K15" i="3"/>
  <c r="L15" i="3"/>
  <c r="M15" i="3"/>
  <c r="N15" i="3"/>
  <c r="O15" i="3"/>
  <c r="Q15" i="3"/>
  <c r="R15" i="3"/>
  <c r="S15" i="3"/>
  <c r="T15" i="3"/>
  <c r="U15" i="3"/>
  <c r="W15" i="3"/>
  <c r="X15" i="3"/>
  <c r="Y15" i="3"/>
  <c r="Z15" i="3"/>
  <c r="G16" i="3"/>
  <c r="I16" i="3"/>
  <c r="J16" i="3"/>
  <c r="K16" i="3"/>
  <c r="L16" i="3"/>
  <c r="M16" i="3"/>
  <c r="N16" i="3"/>
  <c r="P16" i="3"/>
  <c r="Q16" i="3"/>
  <c r="R16" i="3"/>
  <c r="S16" i="3"/>
  <c r="T16" i="3"/>
  <c r="U16" i="3"/>
  <c r="V16" i="3"/>
  <c r="W16" i="3"/>
  <c r="X16" i="3"/>
  <c r="H17" i="3"/>
  <c r="I17" i="3"/>
  <c r="J17" i="3"/>
  <c r="K17" i="3"/>
  <c r="L17" i="3"/>
  <c r="O17" i="3"/>
  <c r="Q17" i="3"/>
  <c r="S17" i="3"/>
  <c r="T17" i="3"/>
  <c r="U17" i="3"/>
  <c r="V17" i="3"/>
  <c r="W17" i="3"/>
  <c r="X17" i="3"/>
  <c r="Z17" i="3"/>
  <c r="H18" i="3"/>
  <c r="I18" i="3"/>
  <c r="J18" i="3"/>
  <c r="K18" i="3"/>
  <c r="O18" i="3"/>
  <c r="P18" i="3"/>
  <c r="Q18" i="3"/>
  <c r="S18" i="3"/>
  <c r="T18" i="3"/>
  <c r="U18" i="3"/>
  <c r="V18" i="3"/>
  <c r="W18" i="3"/>
  <c r="Y18" i="3"/>
  <c r="Z18" i="3"/>
  <c r="H19" i="3"/>
  <c r="I19" i="3"/>
  <c r="J19" i="3"/>
  <c r="K19" i="3"/>
  <c r="N19" i="3"/>
  <c r="O19" i="3"/>
  <c r="P19" i="3"/>
  <c r="Q19" i="3"/>
  <c r="R19" i="3"/>
  <c r="S19" i="3"/>
  <c r="T19" i="3"/>
  <c r="U19" i="3"/>
  <c r="V19" i="3"/>
  <c r="W19" i="3"/>
  <c r="X19" i="3"/>
  <c r="Y19" i="3"/>
  <c r="Z19" i="3"/>
  <c r="I20" i="3"/>
  <c r="K20" i="3"/>
  <c r="L20" i="3"/>
  <c r="M20" i="3"/>
  <c r="N20" i="3"/>
  <c r="O20" i="3"/>
  <c r="Q20" i="3"/>
  <c r="R20" i="3"/>
  <c r="S20" i="3"/>
  <c r="T20" i="3"/>
  <c r="U20" i="3"/>
  <c r="V20" i="3"/>
  <c r="W20" i="3"/>
  <c r="X20" i="3"/>
  <c r="Y20" i="3"/>
  <c r="G21" i="3"/>
  <c r="H21" i="3"/>
  <c r="I21" i="3"/>
  <c r="L21" i="3"/>
  <c r="M21" i="3"/>
  <c r="N21" i="3"/>
  <c r="O21" i="3"/>
  <c r="P21" i="3"/>
  <c r="Q21" i="3"/>
  <c r="R21" i="3"/>
  <c r="S21" i="3"/>
  <c r="U21" i="3"/>
  <c r="V21" i="3"/>
  <c r="W21" i="3"/>
  <c r="X21" i="3"/>
  <c r="Y21" i="3"/>
  <c r="Z21" i="3"/>
  <c r="G22" i="3"/>
  <c r="H22" i="3"/>
  <c r="I22" i="3"/>
  <c r="K22" i="3"/>
  <c r="L22" i="3"/>
  <c r="M22" i="3"/>
  <c r="N22" i="3"/>
  <c r="O22" i="3"/>
  <c r="P22" i="3"/>
  <c r="Q22" i="3"/>
  <c r="R22" i="3"/>
  <c r="S22" i="3"/>
  <c r="T22" i="3"/>
  <c r="U22" i="3"/>
  <c r="V22" i="3"/>
  <c r="W22" i="3"/>
  <c r="X22" i="3"/>
  <c r="Y22" i="3"/>
  <c r="Z22" i="3"/>
  <c r="H23" i="3"/>
  <c r="I23" i="3"/>
  <c r="J23" i="3"/>
  <c r="K23" i="3"/>
  <c r="M23" i="3"/>
  <c r="N23" i="3"/>
  <c r="O23" i="3"/>
  <c r="Q23" i="3"/>
  <c r="R23" i="3"/>
  <c r="S23" i="3"/>
  <c r="T23" i="3"/>
  <c r="U23" i="3"/>
  <c r="W23" i="3"/>
  <c r="X23" i="3"/>
  <c r="Y23" i="3"/>
  <c r="Z23" i="3"/>
  <c r="G24" i="3"/>
  <c r="I24" i="3"/>
  <c r="J24" i="3"/>
  <c r="K24" i="3"/>
  <c r="L24" i="3"/>
  <c r="M24" i="3"/>
  <c r="N24" i="3"/>
  <c r="P24" i="3"/>
  <c r="Q24" i="3"/>
  <c r="R24" i="3"/>
  <c r="S24" i="3"/>
  <c r="T24" i="3"/>
  <c r="U24" i="3"/>
  <c r="V24" i="3"/>
  <c r="W24" i="3"/>
  <c r="X24" i="3"/>
  <c r="Y24" i="3"/>
  <c r="H25" i="3"/>
  <c r="I25" i="3"/>
  <c r="J25" i="3"/>
  <c r="K25" i="3"/>
  <c r="L25" i="3"/>
  <c r="O25" i="3"/>
  <c r="P25" i="3"/>
  <c r="Q25" i="3"/>
  <c r="R25" i="3"/>
  <c r="S25" i="3"/>
  <c r="T25" i="3"/>
  <c r="U25" i="3"/>
  <c r="V25" i="3"/>
  <c r="W25" i="3"/>
  <c r="X25" i="3"/>
  <c r="Z25" i="3"/>
  <c r="H26" i="3"/>
  <c r="I26" i="3"/>
  <c r="J26" i="3"/>
  <c r="K26" i="3"/>
  <c r="O26" i="3"/>
  <c r="P26" i="3"/>
  <c r="Q26" i="3"/>
  <c r="S26" i="3"/>
  <c r="T26" i="3"/>
  <c r="U26" i="3"/>
  <c r="V26" i="3"/>
  <c r="W26" i="3"/>
  <c r="Y26" i="3"/>
  <c r="Z26" i="3"/>
  <c r="H27" i="3"/>
  <c r="I27" i="3"/>
  <c r="J27" i="3"/>
  <c r="K27" i="3"/>
  <c r="M27" i="3"/>
  <c r="N27" i="3"/>
  <c r="O27" i="3"/>
  <c r="P27" i="3"/>
  <c r="Q27" i="3"/>
  <c r="R27" i="3"/>
  <c r="S27" i="3"/>
  <c r="T27" i="3"/>
  <c r="U27" i="3"/>
  <c r="V27" i="3"/>
  <c r="W27" i="3"/>
  <c r="X27" i="3"/>
  <c r="Y27" i="3"/>
  <c r="Z27" i="3"/>
  <c r="I28" i="3"/>
  <c r="K28" i="3"/>
  <c r="L28" i="3"/>
  <c r="M28" i="3"/>
  <c r="N28" i="3"/>
  <c r="O28" i="3"/>
  <c r="Q28" i="3"/>
  <c r="R28" i="3"/>
  <c r="S28" i="3"/>
  <c r="T28" i="3"/>
  <c r="U28" i="3"/>
  <c r="V28" i="3"/>
  <c r="W28" i="3"/>
  <c r="X28" i="3"/>
  <c r="Y28" i="3"/>
  <c r="G29" i="3"/>
  <c r="H29" i="3"/>
  <c r="I29" i="3"/>
  <c r="L29" i="3"/>
  <c r="M29" i="3"/>
  <c r="N29" i="3"/>
  <c r="O29" i="3"/>
  <c r="P29" i="3"/>
  <c r="Q29" i="3"/>
  <c r="R29" i="3"/>
  <c r="S29" i="3"/>
  <c r="U29" i="3"/>
  <c r="V29" i="3"/>
  <c r="W29" i="3"/>
  <c r="X29" i="3"/>
  <c r="Y29" i="3"/>
  <c r="Z29" i="3"/>
  <c r="G30" i="3"/>
  <c r="H30" i="3"/>
  <c r="I30" i="3"/>
  <c r="K30" i="3"/>
  <c r="M30" i="3"/>
  <c r="N30" i="3"/>
  <c r="O30" i="3"/>
  <c r="P30" i="3"/>
  <c r="Q30" i="3"/>
  <c r="R30" i="3"/>
  <c r="S30" i="3"/>
  <c r="T30" i="3"/>
  <c r="U30" i="3"/>
  <c r="V30" i="3"/>
  <c r="W30" i="3"/>
  <c r="X30" i="3"/>
  <c r="Y30" i="3"/>
  <c r="Z30" i="3"/>
  <c r="H31" i="3"/>
  <c r="I31" i="3"/>
  <c r="J31" i="3"/>
  <c r="K31" i="3"/>
  <c r="L31" i="3"/>
  <c r="M31" i="3"/>
  <c r="N31" i="3"/>
  <c r="O31" i="3"/>
  <c r="Q31" i="3"/>
  <c r="R31" i="3"/>
  <c r="S31" i="3"/>
  <c r="T31" i="3"/>
  <c r="U31" i="3"/>
  <c r="W31" i="3"/>
  <c r="X31" i="3"/>
  <c r="Y31" i="3"/>
  <c r="Z31" i="3"/>
  <c r="G32" i="3"/>
  <c r="H32" i="3"/>
  <c r="I32" i="3"/>
  <c r="J32" i="3"/>
  <c r="K32" i="3"/>
  <c r="L32" i="3"/>
  <c r="M32" i="3"/>
  <c r="N32" i="3"/>
  <c r="P32" i="3"/>
  <c r="Q32" i="3"/>
  <c r="R32" i="3"/>
  <c r="S32" i="3"/>
  <c r="T32" i="3"/>
  <c r="U32" i="3"/>
  <c r="V32" i="3"/>
  <c r="W32" i="3"/>
  <c r="X32" i="3"/>
  <c r="H33" i="3"/>
  <c r="I33" i="3"/>
  <c r="J33" i="3"/>
  <c r="K33" i="3"/>
  <c r="L33" i="3"/>
  <c r="O33" i="3"/>
  <c r="Q33" i="3"/>
  <c r="S33" i="3"/>
  <c r="T33" i="3"/>
  <c r="U33" i="3"/>
  <c r="V33" i="3"/>
  <c r="W33" i="3"/>
  <c r="X33" i="3"/>
  <c r="Z33" i="3"/>
  <c r="H34" i="3"/>
  <c r="I34" i="3"/>
  <c r="J34" i="3"/>
  <c r="K34" i="3"/>
  <c r="O34" i="3"/>
  <c r="P34" i="3"/>
  <c r="Q34" i="3"/>
  <c r="S34" i="3"/>
  <c r="T34" i="3"/>
  <c r="U34" i="3"/>
  <c r="V34" i="3"/>
  <c r="W34" i="3"/>
  <c r="Y34" i="3"/>
  <c r="Z34" i="3"/>
  <c r="H35" i="3"/>
  <c r="I35" i="3"/>
  <c r="J35" i="3"/>
  <c r="K35" i="3"/>
  <c r="M35" i="3"/>
  <c r="N35" i="3"/>
  <c r="O35" i="3"/>
  <c r="P35" i="3"/>
  <c r="Q35" i="3"/>
  <c r="R35" i="3"/>
  <c r="S35" i="3"/>
  <c r="T35" i="3"/>
  <c r="U35" i="3"/>
  <c r="V35" i="3"/>
  <c r="W35" i="3"/>
  <c r="X35" i="3"/>
  <c r="Y35" i="3"/>
  <c r="Z35" i="3"/>
  <c r="H36" i="3"/>
  <c r="I36" i="3"/>
  <c r="K36" i="3"/>
  <c r="L36" i="3"/>
  <c r="M36" i="3"/>
  <c r="N36" i="3"/>
  <c r="O36" i="3"/>
  <c r="Q36" i="3"/>
  <c r="R36" i="3"/>
  <c r="S36" i="3"/>
  <c r="T36" i="3"/>
  <c r="U36" i="3"/>
  <c r="V36" i="3"/>
  <c r="W36" i="3"/>
  <c r="X36" i="3"/>
  <c r="Y36" i="3"/>
  <c r="G37" i="3"/>
  <c r="H37" i="3"/>
  <c r="I37" i="3"/>
  <c r="L37" i="3"/>
  <c r="M37" i="3"/>
  <c r="N37" i="3"/>
  <c r="O37" i="3"/>
  <c r="P37" i="3"/>
  <c r="Q37" i="3"/>
  <c r="R37" i="3"/>
  <c r="S37" i="3"/>
  <c r="U37" i="3"/>
  <c r="V37" i="3"/>
  <c r="W37" i="3"/>
  <c r="X37" i="3"/>
  <c r="Y37" i="3"/>
  <c r="Z37" i="3"/>
  <c r="G38" i="3"/>
  <c r="H38" i="3"/>
  <c r="I38" i="3"/>
  <c r="K38" i="3"/>
  <c r="L38" i="3"/>
  <c r="M38" i="3"/>
  <c r="N38" i="3"/>
  <c r="O38" i="3"/>
  <c r="P38" i="3"/>
  <c r="Q38" i="3"/>
  <c r="R38" i="3"/>
  <c r="S38" i="3"/>
  <c r="T38" i="3"/>
  <c r="U38" i="3"/>
  <c r="V38" i="3"/>
  <c r="W38" i="3"/>
  <c r="X38" i="3"/>
  <c r="Y38" i="3"/>
  <c r="Z38" i="3"/>
  <c r="H39" i="3"/>
  <c r="I39" i="3"/>
  <c r="J39" i="3"/>
  <c r="K39" i="3"/>
  <c r="M39" i="3"/>
  <c r="N39" i="3"/>
  <c r="O39" i="3"/>
  <c r="Q39" i="3"/>
  <c r="R39" i="3"/>
  <c r="S39" i="3"/>
  <c r="T39" i="3"/>
  <c r="U39" i="3"/>
  <c r="W39" i="3"/>
  <c r="X39" i="3"/>
  <c r="Y39" i="3"/>
  <c r="Z39" i="3"/>
  <c r="G40" i="3"/>
  <c r="I40" i="3"/>
  <c r="J40" i="3"/>
  <c r="K40" i="3"/>
  <c r="L40" i="3"/>
  <c r="M40" i="3"/>
  <c r="N40" i="3"/>
  <c r="P40" i="3"/>
  <c r="Q40" i="3"/>
  <c r="R40" i="3"/>
  <c r="S40" i="3"/>
  <c r="T40" i="3"/>
  <c r="U40" i="3"/>
  <c r="V40" i="3"/>
  <c r="W40" i="3"/>
  <c r="X40" i="3"/>
  <c r="G41" i="3"/>
  <c r="H41" i="3"/>
  <c r="I41" i="3"/>
  <c r="J41" i="3"/>
  <c r="K41" i="3"/>
  <c r="L41" i="3"/>
  <c r="O41" i="3"/>
  <c r="Q41" i="3"/>
  <c r="S41" i="3"/>
  <c r="T41" i="3"/>
  <c r="U41" i="3"/>
  <c r="V41" i="3"/>
  <c r="W41" i="3"/>
  <c r="X41" i="3"/>
  <c r="Z41" i="3"/>
  <c r="H42" i="3"/>
  <c r="I42" i="3"/>
  <c r="J42" i="3"/>
  <c r="K42" i="3"/>
  <c r="O42" i="3"/>
  <c r="P42" i="3"/>
  <c r="Q42" i="3"/>
  <c r="S42" i="3"/>
  <c r="T42" i="3"/>
  <c r="U42" i="3"/>
  <c r="V42" i="3"/>
  <c r="W42" i="3"/>
  <c r="Y42" i="3"/>
  <c r="Z42" i="3"/>
  <c r="H43" i="3"/>
  <c r="I43" i="3"/>
  <c r="J43" i="3"/>
  <c r="K43" i="3"/>
  <c r="N43" i="3"/>
  <c r="O43" i="3"/>
  <c r="P43" i="3"/>
  <c r="Q43" i="3"/>
  <c r="R43" i="3"/>
  <c r="S43" i="3"/>
  <c r="T43" i="3"/>
  <c r="U43" i="3"/>
  <c r="V43" i="3"/>
  <c r="W43" i="3"/>
  <c r="X43" i="3"/>
  <c r="Y43" i="3"/>
  <c r="Z43" i="3"/>
  <c r="I44" i="3"/>
  <c r="J44" i="3"/>
  <c r="K44" i="3"/>
  <c r="L44" i="3"/>
  <c r="M44" i="3"/>
  <c r="N44" i="3"/>
  <c r="O44" i="3"/>
  <c r="Q44" i="3"/>
  <c r="R44" i="3"/>
  <c r="S44" i="3"/>
  <c r="T44" i="3"/>
  <c r="U44" i="3"/>
  <c r="V44" i="3"/>
  <c r="W44" i="3"/>
  <c r="X44" i="3"/>
  <c r="Y44" i="3"/>
  <c r="G45" i="3"/>
  <c r="H45" i="3"/>
  <c r="I45" i="3"/>
  <c r="L45" i="3"/>
  <c r="M45" i="3"/>
  <c r="N45" i="3"/>
  <c r="O45" i="3"/>
  <c r="P45" i="3"/>
  <c r="Q45" i="3"/>
  <c r="R45" i="3"/>
  <c r="S45" i="3"/>
  <c r="U45" i="3"/>
  <c r="V45" i="3"/>
  <c r="W45" i="3"/>
  <c r="X45" i="3"/>
  <c r="Y45" i="3"/>
  <c r="Z45" i="3"/>
  <c r="G46" i="3"/>
  <c r="H46" i="3"/>
  <c r="I46" i="3"/>
  <c r="K46" i="3"/>
  <c r="M46" i="3"/>
  <c r="N46" i="3"/>
  <c r="O46" i="3"/>
  <c r="P46" i="3"/>
  <c r="Q46" i="3"/>
  <c r="R46" i="3"/>
  <c r="S46" i="3"/>
  <c r="T46" i="3"/>
  <c r="U46" i="3"/>
  <c r="V46" i="3"/>
  <c r="W46" i="3"/>
  <c r="X46" i="3"/>
  <c r="Y46" i="3"/>
  <c r="Z46" i="3"/>
  <c r="H47" i="3"/>
  <c r="I47" i="3"/>
  <c r="J47" i="3"/>
  <c r="K47" i="3"/>
  <c r="L47" i="3"/>
  <c r="M47" i="3"/>
  <c r="N47" i="3"/>
  <c r="O47" i="3"/>
  <c r="Q47" i="3"/>
  <c r="R47" i="3"/>
  <c r="S47" i="3"/>
  <c r="T47" i="3"/>
  <c r="U47" i="3"/>
  <c r="W47" i="3"/>
  <c r="X47" i="3"/>
  <c r="Y47" i="3"/>
  <c r="Z47" i="3"/>
  <c r="G48" i="3"/>
  <c r="I48" i="3"/>
  <c r="J48" i="3"/>
  <c r="K48" i="3"/>
  <c r="L48" i="3"/>
  <c r="M48" i="3"/>
  <c r="N48" i="3"/>
  <c r="P48" i="3"/>
  <c r="Q48" i="3"/>
  <c r="R48" i="3"/>
  <c r="S48" i="3"/>
  <c r="T48" i="3"/>
  <c r="U48" i="3"/>
  <c r="V48" i="3"/>
  <c r="W48" i="3"/>
  <c r="X48" i="3"/>
  <c r="Y48" i="3"/>
  <c r="H49" i="3"/>
  <c r="I49" i="3"/>
  <c r="J49" i="3"/>
  <c r="K49" i="3"/>
  <c r="L49" i="3"/>
  <c r="O49" i="3"/>
  <c r="Q49" i="3"/>
  <c r="S49" i="3"/>
  <c r="T49" i="3"/>
  <c r="U49" i="3"/>
  <c r="V49" i="3"/>
  <c r="W49" i="3"/>
  <c r="X49" i="3"/>
  <c r="Z49" i="3"/>
  <c r="H50" i="3"/>
  <c r="I50" i="3"/>
  <c r="J50" i="3"/>
  <c r="K50" i="3"/>
  <c r="O50" i="3"/>
  <c r="P50" i="3"/>
  <c r="Q50" i="3"/>
  <c r="S50" i="3"/>
  <c r="T50" i="3"/>
  <c r="U50" i="3"/>
  <c r="V50" i="3"/>
  <c r="W50" i="3"/>
  <c r="Y50" i="3"/>
  <c r="Z50" i="3"/>
  <c r="I51" i="3"/>
  <c r="J51" i="3"/>
  <c r="K51" i="3"/>
  <c r="M51" i="3"/>
  <c r="N51" i="3"/>
  <c r="O51" i="3"/>
  <c r="P51" i="3"/>
  <c r="Q51" i="3"/>
  <c r="R51" i="3"/>
  <c r="S51" i="3"/>
  <c r="T51" i="3"/>
  <c r="U51" i="3"/>
  <c r="V51" i="3"/>
  <c r="W51" i="3"/>
  <c r="X51" i="3"/>
  <c r="Y51" i="3"/>
  <c r="Z51" i="3"/>
  <c r="I52" i="3"/>
  <c r="K52" i="3"/>
  <c r="L52" i="3"/>
  <c r="M52" i="3"/>
  <c r="N52" i="3"/>
  <c r="O52" i="3"/>
  <c r="Q52" i="3"/>
  <c r="R52" i="3"/>
  <c r="S52" i="3"/>
  <c r="T52" i="3"/>
  <c r="U52" i="3"/>
  <c r="V52" i="3"/>
  <c r="W52" i="3"/>
  <c r="X52" i="3"/>
  <c r="Y52" i="3"/>
  <c r="G53" i="3"/>
  <c r="H53" i="3"/>
  <c r="I53" i="3"/>
  <c r="L53" i="3"/>
  <c r="M53" i="3"/>
  <c r="N53" i="3"/>
  <c r="O53" i="3"/>
  <c r="P53" i="3"/>
  <c r="Q53" i="3"/>
  <c r="R53" i="3"/>
  <c r="S53" i="3"/>
  <c r="U53" i="3"/>
  <c r="V53" i="3"/>
  <c r="W53" i="3"/>
  <c r="X53" i="3"/>
  <c r="Y53" i="3"/>
  <c r="Z53" i="3"/>
  <c r="G54" i="3"/>
  <c r="H54" i="3"/>
  <c r="I54" i="3"/>
  <c r="K54" i="3"/>
  <c r="L54" i="3"/>
  <c r="M54" i="3"/>
  <c r="N54" i="3"/>
  <c r="O54" i="3"/>
  <c r="P54" i="3"/>
  <c r="Q54" i="3"/>
  <c r="R54" i="3"/>
  <c r="S54" i="3"/>
  <c r="T54" i="3"/>
  <c r="U54" i="3"/>
  <c r="V54" i="3"/>
  <c r="W54" i="3"/>
  <c r="X54" i="3"/>
  <c r="Y54" i="3"/>
  <c r="Z54" i="3"/>
  <c r="H55" i="3"/>
  <c r="I55" i="3"/>
  <c r="J55" i="3"/>
  <c r="K55" i="3"/>
  <c r="M55" i="3"/>
  <c r="N55" i="3"/>
  <c r="O55" i="3"/>
  <c r="Q55" i="3"/>
  <c r="R55" i="3"/>
  <c r="S55" i="3"/>
  <c r="T55" i="3"/>
  <c r="U55" i="3"/>
  <c r="W55" i="3"/>
  <c r="X55" i="3"/>
  <c r="Y55" i="3"/>
  <c r="Z55" i="3"/>
  <c r="G56" i="3"/>
  <c r="H56" i="3"/>
  <c r="I56" i="3"/>
  <c r="J56" i="3"/>
  <c r="K56" i="3"/>
  <c r="L56" i="3"/>
  <c r="M56" i="3"/>
  <c r="N56" i="3"/>
  <c r="P56" i="3"/>
  <c r="Q56" i="3"/>
  <c r="R56" i="3"/>
  <c r="S56" i="3"/>
  <c r="T56" i="3"/>
  <c r="U56" i="3"/>
  <c r="V56" i="3"/>
  <c r="W56" i="3"/>
  <c r="X56" i="3"/>
  <c r="H57" i="3"/>
  <c r="I57" i="3"/>
  <c r="J57" i="3"/>
  <c r="K57" i="3"/>
  <c r="L57" i="3"/>
  <c r="O57" i="3"/>
  <c r="Q57" i="3"/>
  <c r="R57" i="3"/>
  <c r="S57" i="3"/>
  <c r="T57" i="3"/>
  <c r="U57" i="3"/>
  <c r="V57" i="3"/>
  <c r="W57" i="3"/>
  <c r="X57" i="3"/>
  <c r="Z57" i="3"/>
  <c r="H58" i="3"/>
  <c r="I58" i="3"/>
  <c r="J58" i="3"/>
  <c r="K58" i="3"/>
  <c r="O58" i="3"/>
  <c r="P58" i="3"/>
  <c r="Q58" i="3"/>
  <c r="S58" i="3"/>
  <c r="T58" i="3"/>
  <c r="U58" i="3"/>
  <c r="V58" i="3"/>
  <c r="W58" i="3"/>
  <c r="Y58" i="3"/>
  <c r="Z58" i="3"/>
  <c r="H59" i="3"/>
  <c r="I59" i="3"/>
  <c r="J59" i="3"/>
  <c r="K59" i="3"/>
  <c r="M59" i="3"/>
  <c r="N59" i="3"/>
  <c r="O59" i="3"/>
  <c r="P59" i="3"/>
  <c r="Q59" i="3"/>
  <c r="R59" i="3"/>
  <c r="S59" i="3"/>
  <c r="T59" i="3"/>
  <c r="U59" i="3"/>
  <c r="V59" i="3"/>
  <c r="W59" i="3"/>
  <c r="X59" i="3"/>
  <c r="Y59" i="3"/>
  <c r="Z59" i="3"/>
  <c r="I60" i="3"/>
  <c r="K60" i="3"/>
  <c r="L60" i="3"/>
  <c r="M60" i="3"/>
  <c r="N60" i="3"/>
  <c r="O60" i="3"/>
  <c r="P60" i="3"/>
  <c r="Q60" i="3"/>
  <c r="R60" i="3"/>
  <c r="S60" i="3"/>
  <c r="T60" i="3"/>
  <c r="U60" i="3"/>
  <c r="V60" i="3"/>
  <c r="W60" i="3"/>
  <c r="X60" i="3"/>
  <c r="Y60" i="3"/>
  <c r="G61" i="3"/>
  <c r="H61" i="3"/>
  <c r="I61" i="3"/>
  <c r="L61" i="3"/>
  <c r="M61" i="3"/>
  <c r="N61" i="3"/>
  <c r="O61" i="3"/>
  <c r="P61" i="3"/>
  <c r="Q61" i="3"/>
  <c r="R61" i="3"/>
  <c r="S61" i="3"/>
  <c r="U61" i="3"/>
  <c r="V61" i="3"/>
  <c r="W61" i="3"/>
  <c r="X61" i="3"/>
  <c r="Y61" i="3"/>
  <c r="Z61" i="3"/>
  <c r="G62" i="3"/>
  <c r="H62" i="3"/>
  <c r="I62" i="3"/>
  <c r="K62" i="3"/>
  <c r="M62" i="3"/>
  <c r="N62" i="3"/>
  <c r="O62" i="3"/>
  <c r="P62" i="3"/>
  <c r="Q62" i="3"/>
  <c r="R62" i="3"/>
  <c r="S62" i="3"/>
  <c r="T62" i="3"/>
  <c r="U62" i="3"/>
  <c r="V62" i="3"/>
  <c r="W62" i="3"/>
  <c r="X62" i="3"/>
  <c r="Z62" i="3"/>
  <c r="H63" i="3"/>
  <c r="I63" i="3"/>
  <c r="J63" i="3"/>
  <c r="K63" i="3"/>
  <c r="L63" i="3"/>
  <c r="M63" i="3"/>
  <c r="N63" i="3"/>
  <c r="O63" i="3"/>
  <c r="Q63" i="3"/>
  <c r="R63" i="3"/>
  <c r="S63" i="3"/>
  <c r="T63" i="3"/>
  <c r="U63" i="3"/>
  <c r="W63" i="3"/>
  <c r="X63" i="3"/>
  <c r="Y63" i="3"/>
  <c r="Z63" i="3"/>
  <c r="G64" i="3"/>
  <c r="I64" i="3"/>
  <c r="J64" i="3"/>
  <c r="K64" i="3"/>
  <c r="L64" i="3"/>
  <c r="M64" i="3"/>
  <c r="N64" i="3"/>
  <c r="P64" i="3"/>
  <c r="Q64" i="3"/>
  <c r="R64" i="3"/>
  <c r="S64" i="3"/>
  <c r="T64" i="3"/>
  <c r="U64" i="3"/>
  <c r="V64" i="3"/>
  <c r="W64" i="3"/>
  <c r="X64" i="3"/>
  <c r="H65" i="3"/>
  <c r="I65" i="3"/>
  <c r="J65" i="3"/>
  <c r="K65" i="3"/>
  <c r="L65" i="3"/>
  <c r="O65" i="3"/>
  <c r="Q65" i="3"/>
  <c r="S65" i="3"/>
  <c r="T65" i="3"/>
  <c r="U65" i="3"/>
  <c r="V65" i="3"/>
  <c r="W65" i="3"/>
  <c r="X65" i="3"/>
  <c r="Z65" i="3"/>
  <c r="H66" i="3"/>
  <c r="I66" i="3"/>
  <c r="J66" i="3"/>
  <c r="K66" i="3"/>
  <c r="O66" i="3"/>
  <c r="P66" i="3"/>
  <c r="Q66" i="3"/>
  <c r="S66" i="3"/>
  <c r="T66" i="3"/>
  <c r="U66" i="3"/>
  <c r="V66" i="3"/>
  <c r="W66" i="3"/>
  <c r="Y66" i="3"/>
  <c r="Z66" i="3"/>
  <c r="H67" i="3"/>
  <c r="I67" i="3"/>
  <c r="J67" i="3"/>
  <c r="K67" i="3"/>
  <c r="N67" i="3"/>
  <c r="O67" i="3"/>
  <c r="P67" i="3"/>
  <c r="Q67" i="3"/>
  <c r="R67" i="3"/>
  <c r="S67" i="3"/>
  <c r="T67" i="3"/>
  <c r="U67" i="3"/>
  <c r="V67" i="3"/>
  <c r="W67" i="3"/>
  <c r="X67" i="3"/>
  <c r="Y67" i="3"/>
  <c r="Z67" i="3"/>
  <c r="I68" i="3"/>
  <c r="J68" i="3"/>
  <c r="K68" i="3"/>
  <c r="L68" i="3"/>
  <c r="M68" i="3"/>
  <c r="N68" i="3"/>
  <c r="O68" i="3"/>
  <c r="Q68" i="3"/>
  <c r="R68" i="3"/>
  <c r="S68" i="3"/>
  <c r="T68" i="3"/>
  <c r="U68" i="3"/>
  <c r="V68" i="3"/>
  <c r="W68" i="3"/>
  <c r="X68" i="3"/>
  <c r="Y68" i="3"/>
  <c r="Z68" i="3"/>
  <c r="G69" i="3"/>
  <c r="H69" i="3"/>
  <c r="I69" i="3"/>
  <c r="L69" i="3"/>
  <c r="M69" i="3"/>
  <c r="N69" i="3"/>
  <c r="O69" i="3"/>
  <c r="P69" i="3"/>
  <c r="Q69" i="3"/>
  <c r="R69" i="3"/>
  <c r="S69" i="3"/>
  <c r="U69" i="3"/>
  <c r="V69" i="3"/>
  <c r="W69" i="3"/>
  <c r="X69" i="3"/>
  <c r="Y69" i="3"/>
  <c r="Z69" i="3"/>
  <c r="G70" i="3"/>
  <c r="H70" i="3"/>
  <c r="I70" i="3"/>
  <c r="K70" i="3"/>
  <c r="L70" i="3"/>
  <c r="M70" i="3"/>
  <c r="N70" i="3"/>
  <c r="O70" i="3"/>
  <c r="P70" i="3"/>
  <c r="Q70" i="3"/>
  <c r="R70" i="3"/>
  <c r="S70" i="3"/>
  <c r="T70" i="3"/>
  <c r="U70" i="3"/>
  <c r="V70" i="3"/>
  <c r="W70" i="3"/>
  <c r="X70" i="3"/>
  <c r="Y70" i="3"/>
  <c r="Z70" i="3"/>
  <c r="H71" i="3"/>
  <c r="I71" i="3"/>
  <c r="J71" i="3"/>
  <c r="K71" i="3"/>
  <c r="L71" i="3"/>
  <c r="M71" i="3"/>
  <c r="N71" i="3"/>
  <c r="Q71" i="3"/>
  <c r="R71" i="3"/>
  <c r="S71" i="3"/>
  <c r="T71" i="3"/>
  <c r="U71" i="3"/>
  <c r="W71" i="3"/>
  <c r="X71" i="3"/>
  <c r="Y71" i="3"/>
  <c r="Z71" i="3"/>
  <c r="G72" i="3"/>
  <c r="I72" i="3"/>
  <c r="J72" i="3"/>
  <c r="K72" i="3"/>
  <c r="M72" i="3"/>
  <c r="N72" i="3"/>
  <c r="O72" i="3"/>
  <c r="P72" i="3"/>
  <c r="Q72" i="3"/>
  <c r="R72" i="3"/>
  <c r="S72" i="3"/>
  <c r="T72" i="3"/>
  <c r="U72" i="3"/>
  <c r="V72" i="3"/>
  <c r="W72" i="3"/>
  <c r="X72" i="3"/>
  <c r="H73" i="3"/>
  <c r="I73" i="3"/>
  <c r="J73" i="3"/>
  <c r="K73" i="3"/>
  <c r="L73" i="3"/>
  <c r="O73" i="3"/>
  <c r="Q73" i="3"/>
  <c r="S73" i="3"/>
  <c r="T73" i="3"/>
  <c r="U73" i="3"/>
  <c r="V73" i="3"/>
  <c r="W73" i="3"/>
  <c r="X73" i="3"/>
  <c r="Z73" i="3"/>
  <c r="H74" i="3"/>
  <c r="I74" i="3"/>
  <c r="J74" i="3"/>
  <c r="K74" i="3"/>
  <c r="O74" i="3"/>
  <c r="P74" i="3"/>
  <c r="Q74" i="3"/>
  <c r="S74" i="3"/>
  <c r="T74" i="3"/>
  <c r="U74" i="3"/>
  <c r="V74" i="3"/>
  <c r="W74" i="3"/>
  <c r="Y74" i="3"/>
  <c r="Z74" i="3"/>
  <c r="H75" i="3"/>
  <c r="I75" i="3"/>
  <c r="J75" i="3"/>
  <c r="K75" i="3"/>
  <c r="N75" i="3"/>
  <c r="O75" i="3"/>
  <c r="P75" i="3"/>
  <c r="Q75" i="3"/>
  <c r="R75" i="3"/>
  <c r="S75" i="3"/>
  <c r="T75" i="3"/>
  <c r="U75" i="3"/>
  <c r="V75" i="3"/>
  <c r="W75" i="3"/>
  <c r="X75" i="3"/>
  <c r="Y75" i="3"/>
  <c r="Z75" i="3"/>
  <c r="I76" i="3"/>
  <c r="K76" i="3"/>
  <c r="L76" i="3"/>
  <c r="M76" i="3"/>
  <c r="N76" i="3"/>
  <c r="O76" i="3"/>
  <c r="P76" i="3"/>
  <c r="Q76" i="3"/>
  <c r="R76" i="3"/>
  <c r="S76" i="3"/>
  <c r="T76" i="3"/>
  <c r="U76" i="3"/>
  <c r="V76" i="3"/>
  <c r="W76" i="3"/>
  <c r="X76" i="3"/>
  <c r="Y76" i="3"/>
  <c r="Z76" i="3"/>
  <c r="G77" i="3"/>
  <c r="H77" i="3"/>
  <c r="I77" i="3"/>
  <c r="L77" i="3"/>
  <c r="M77" i="3"/>
  <c r="N77" i="3"/>
  <c r="O77" i="3"/>
  <c r="P77" i="3"/>
  <c r="Q77" i="3"/>
  <c r="R77" i="3"/>
  <c r="S77" i="3"/>
  <c r="U77" i="3"/>
  <c r="V77" i="3"/>
  <c r="W77" i="3"/>
  <c r="X77" i="3"/>
  <c r="Y77" i="3"/>
  <c r="Z77" i="3"/>
  <c r="G78" i="3"/>
  <c r="H78" i="3"/>
  <c r="I78" i="3"/>
  <c r="K78" i="3"/>
  <c r="L78" i="3"/>
  <c r="M78" i="3"/>
  <c r="N78" i="3"/>
  <c r="O78" i="3"/>
  <c r="P78" i="3"/>
  <c r="Q78" i="3"/>
  <c r="R78" i="3"/>
  <c r="S78" i="3"/>
  <c r="T78" i="3"/>
  <c r="U78" i="3"/>
  <c r="V78" i="3"/>
  <c r="W78" i="3"/>
  <c r="X78" i="3"/>
  <c r="Y78" i="3"/>
  <c r="Z78" i="3"/>
  <c r="G79" i="3"/>
  <c r="H79" i="3"/>
  <c r="I79" i="3"/>
  <c r="J79" i="3"/>
  <c r="K79" i="3"/>
  <c r="M79" i="3"/>
  <c r="N79" i="3"/>
  <c r="O79" i="3"/>
  <c r="Q79" i="3"/>
  <c r="R79" i="3"/>
  <c r="S79" i="3"/>
  <c r="T79" i="3"/>
  <c r="U79" i="3"/>
  <c r="W79" i="3"/>
  <c r="X79" i="3"/>
  <c r="Y79" i="3"/>
  <c r="Z79" i="3"/>
  <c r="G80" i="3"/>
  <c r="I80" i="3"/>
  <c r="J80" i="3"/>
  <c r="K80" i="3"/>
  <c r="L80" i="3"/>
  <c r="M80" i="3"/>
  <c r="N80" i="3"/>
  <c r="P80" i="3"/>
  <c r="Q80" i="3"/>
  <c r="R80" i="3"/>
  <c r="S80" i="3"/>
  <c r="T80" i="3"/>
  <c r="U80" i="3"/>
  <c r="V80" i="3"/>
  <c r="W80" i="3"/>
  <c r="X80" i="3"/>
  <c r="H81" i="3"/>
  <c r="I81" i="3"/>
  <c r="J81" i="3"/>
  <c r="K81" i="3"/>
  <c r="L81" i="3"/>
  <c r="O81" i="3"/>
  <c r="Q81" i="3"/>
  <c r="S81" i="3"/>
  <c r="T81" i="3"/>
  <c r="U81" i="3"/>
  <c r="V81" i="3"/>
  <c r="W81" i="3"/>
  <c r="X81" i="3"/>
  <c r="Z81" i="3"/>
  <c r="H82" i="3"/>
  <c r="I82" i="3"/>
  <c r="J82" i="3"/>
  <c r="K82" i="3"/>
  <c r="O82" i="3"/>
  <c r="P82" i="3"/>
  <c r="Q82" i="3"/>
  <c r="S82" i="3"/>
  <c r="T82" i="3"/>
  <c r="U82" i="3"/>
  <c r="V82" i="3"/>
  <c r="W82" i="3"/>
  <c r="Y82" i="3"/>
  <c r="Z82" i="3"/>
  <c r="H83" i="3"/>
  <c r="I83" i="3"/>
  <c r="J83" i="3"/>
  <c r="K83" i="3"/>
  <c r="N83" i="3"/>
  <c r="O83" i="3"/>
  <c r="P83" i="3"/>
  <c r="Q83" i="3"/>
  <c r="R83" i="3"/>
  <c r="S83" i="3"/>
  <c r="T83" i="3"/>
  <c r="U83" i="3"/>
  <c r="V83" i="3"/>
  <c r="W83" i="3"/>
  <c r="X83" i="3"/>
  <c r="Y83" i="3"/>
  <c r="Z83" i="3"/>
  <c r="I84" i="3"/>
  <c r="J84" i="3"/>
  <c r="K84" i="3"/>
  <c r="L84" i="3"/>
  <c r="M84" i="3"/>
  <c r="N84" i="3"/>
  <c r="O84" i="3"/>
  <c r="Q84" i="3"/>
  <c r="R84" i="3"/>
  <c r="S84" i="3"/>
  <c r="T84" i="3"/>
  <c r="U84" i="3"/>
  <c r="V84" i="3"/>
  <c r="W84" i="3"/>
  <c r="X84" i="3"/>
  <c r="Y84" i="3"/>
  <c r="G85" i="3"/>
  <c r="H85" i="3"/>
  <c r="I85" i="3"/>
  <c r="L85" i="3"/>
  <c r="M85" i="3"/>
  <c r="N85" i="3"/>
  <c r="O85" i="3"/>
  <c r="P85" i="3"/>
  <c r="Q85" i="3"/>
  <c r="R85" i="3"/>
  <c r="S85" i="3"/>
  <c r="U85" i="3"/>
  <c r="V85" i="3"/>
  <c r="W85" i="3"/>
  <c r="X85" i="3"/>
  <c r="Y85" i="3"/>
  <c r="Z85" i="3"/>
  <c r="G86" i="3"/>
  <c r="H86" i="3"/>
  <c r="I86" i="3"/>
  <c r="K86" i="3"/>
  <c r="L86" i="3"/>
  <c r="M86" i="3"/>
  <c r="N86" i="3"/>
  <c r="O86" i="3"/>
  <c r="P86" i="3"/>
  <c r="Q86" i="3"/>
  <c r="R86" i="3"/>
  <c r="S86" i="3"/>
  <c r="T86" i="3"/>
  <c r="U86" i="3"/>
  <c r="V86" i="3"/>
  <c r="W86" i="3"/>
  <c r="X86" i="3"/>
  <c r="Y86" i="3"/>
  <c r="Z86" i="3"/>
  <c r="H87" i="3"/>
  <c r="I87" i="3"/>
  <c r="J87" i="3"/>
  <c r="K87" i="3"/>
  <c r="L87" i="3"/>
  <c r="M87" i="3"/>
  <c r="N87" i="3"/>
  <c r="O87" i="3"/>
  <c r="Q87" i="3"/>
  <c r="R87" i="3"/>
  <c r="S87" i="3"/>
  <c r="T87" i="3"/>
  <c r="U87" i="3"/>
  <c r="W87" i="3"/>
  <c r="X87" i="3"/>
  <c r="Y87" i="3"/>
  <c r="Z87" i="3"/>
  <c r="G88" i="3"/>
  <c r="I88" i="3"/>
  <c r="J88" i="3"/>
  <c r="K88" i="3"/>
  <c r="L88" i="3"/>
  <c r="M88" i="3"/>
  <c r="N88" i="3"/>
  <c r="P88" i="3"/>
  <c r="Q88" i="3"/>
  <c r="R88" i="3"/>
  <c r="S88" i="3"/>
  <c r="T88" i="3"/>
  <c r="U88" i="3"/>
  <c r="V88" i="3"/>
  <c r="W88" i="3"/>
  <c r="X88" i="3"/>
  <c r="H89" i="3"/>
  <c r="I89" i="3"/>
  <c r="J89" i="3"/>
  <c r="K89" i="3"/>
  <c r="O89" i="3"/>
  <c r="Q89" i="3"/>
  <c r="S89" i="3"/>
  <c r="T89" i="3"/>
  <c r="U89" i="3"/>
  <c r="V89" i="3"/>
  <c r="W89" i="3"/>
  <c r="X89" i="3"/>
  <c r="Z89" i="3"/>
  <c r="H90" i="3"/>
  <c r="I90" i="3"/>
  <c r="J90" i="3"/>
  <c r="K90" i="3"/>
  <c r="O90" i="3"/>
  <c r="P90" i="3"/>
  <c r="Q90" i="3"/>
  <c r="S90" i="3"/>
  <c r="T90" i="3"/>
  <c r="U90" i="3"/>
  <c r="V90" i="3"/>
  <c r="W90" i="3"/>
  <c r="Y90" i="3"/>
  <c r="Z90" i="3"/>
  <c r="H91" i="3"/>
  <c r="I91" i="3"/>
  <c r="J91" i="3"/>
  <c r="K91" i="3"/>
  <c r="M91" i="3"/>
  <c r="N91" i="3"/>
  <c r="O91" i="3"/>
  <c r="P91" i="3"/>
  <c r="Q91" i="3"/>
  <c r="R91" i="3"/>
  <c r="S91" i="3"/>
  <c r="T91" i="3"/>
  <c r="U91" i="3"/>
  <c r="V91" i="3"/>
  <c r="W91" i="3"/>
  <c r="X91" i="3"/>
  <c r="Y91" i="3"/>
  <c r="Z91" i="3"/>
  <c r="I92" i="3"/>
  <c r="K92" i="3"/>
  <c r="L92" i="3"/>
  <c r="M92" i="3"/>
  <c r="N92" i="3"/>
  <c r="O92" i="3"/>
  <c r="Q92" i="3"/>
  <c r="R92" i="3"/>
  <c r="S92" i="3"/>
  <c r="T92" i="3"/>
  <c r="U92" i="3"/>
  <c r="V92" i="3"/>
  <c r="W92" i="3"/>
  <c r="X92" i="3"/>
  <c r="Y92" i="3"/>
  <c r="G93" i="3"/>
  <c r="H93" i="3"/>
  <c r="I93" i="3"/>
  <c r="L93" i="3"/>
  <c r="M93" i="3"/>
  <c r="N93" i="3"/>
  <c r="O93" i="3"/>
  <c r="P93" i="3"/>
  <c r="Q93" i="3"/>
  <c r="R93" i="3"/>
  <c r="S93" i="3"/>
  <c r="U93" i="3"/>
  <c r="V93" i="3"/>
  <c r="W93" i="3"/>
  <c r="X93" i="3"/>
  <c r="Y93" i="3"/>
  <c r="Z93" i="3"/>
  <c r="G94" i="3"/>
  <c r="H94" i="3"/>
  <c r="I94" i="3"/>
  <c r="K94" i="3"/>
  <c r="M94" i="3"/>
  <c r="N94" i="3"/>
  <c r="O94" i="3"/>
  <c r="P94" i="3"/>
  <c r="Q94" i="3"/>
  <c r="R94" i="3"/>
  <c r="S94" i="3"/>
  <c r="T94" i="3"/>
  <c r="U94" i="3"/>
  <c r="V94" i="3"/>
  <c r="W94" i="3"/>
  <c r="X94" i="3"/>
  <c r="Y94" i="3"/>
  <c r="Z94" i="3"/>
  <c r="G95" i="3"/>
  <c r="H95" i="3"/>
  <c r="I95" i="3"/>
  <c r="J95" i="3"/>
  <c r="K95" i="3"/>
  <c r="L95" i="3"/>
  <c r="M95" i="3"/>
  <c r="N95" i="3"/>
  <c r="O95" i="3"/>
  <c r="Q95" i="3"/>
  <c r="R95" i="3"/>
  <c r="S95" i="3"/>
  <c r="T95" i="3"/>
  <c r="U95" i="3"/>
  <c r="W95" i="3"/>
  <c r="X95" i="3"/>
  <c r="Y95" i="3"/>
  <c r="Z95" i="3"/>
  <c r="G96" i="3"/>
  <c r="I96" i="3"/>
  <c r="J96" i="3"/>
  <c r="K96" i="3"/>
  <c r="L96" i="3"/>
  <c r="M96" i="3"/>
  <c r="N96" i="3"/>
  <c r="P96" i="3"/>
  <c r="Q96" i="3"/>
  <c r="R96" i="3"/>
  <c r="S96" i="3"/>
  <c r="T96" i="3"/>
  <c r="U96" i="3"/>
  <c r="V96" i="3"/>
  <c r="W96" i="3"/>
  <c r="X96" i="3"/>
  <c r="Y96" i="3"/>
  <c r="H97" i="3"/>
  <c r="I97" i="3"/>
  <c r="J97" i="3"/>
  <c r="K97" i="3"/>
  <c r="L97" i="3"/>
  <c r="O97" i="3"/>
  <c r="Q97" i="3"/>
  <c r="S97" i="3"/>
  <c r="T97" i="3"/>
  <c r="U97" i="3"/>
  <c r="V97" i="3"/>
  <c r="W97" i="3"/>
  <c r="X97" i="3"/>
  <c r="Z97" i="3"/>
  <c r="H98" i="3"/>
  <c r="I98" i="3"/>
  <c r="J98" i="3"/>
  <c r="K98" i="3"/>
  <c r="O98" i="3"/>
  <c r="P98" i="3"/>
  <c r="Q98" i="3"/>
  <c r="S98" i="3"/>
  <c r="T98" i="3"/>
  <c r="U98" i="3"/>
  <c r="V98" i="3"/>
  <c r="W98" i="3"/>
  <c r="Y98" i="3"/>
  <c r="Z98" i="3"/>
  <c r="H99" i="3"/>
  <c r="I99" i="3"/>
  <c r="J99" i="3"/>
  <c r="K99" i="3"/>
  <c r="M99" i="3"/>
  <c r="N99" i="3"/>
  <c r="O99" i="3"/>
  <c r="P99" i="3"/>
  <c r="Q99" i="3"/>
  <c r="R99" i="3"/>
  <c r="S99" i="3"/>
  <c r="T99" i="3"/>
  <c r="U99" i="3"/>
  <c r="V99" i="3"/>
  <c r="W99" i="3"/>
  <c r="X99" i="3"/>
  <c r="Y99" i="3"/>
  <c r="Z99" i="3"/>
  <c r="H100" i="3"/>
  <c r="I100" i="3"/>
  <c r="J100" i="3"/>
  <c r="K100" i="3"/>
  <c r="L100" i="3"/>
  <c r="M100" i="3"/>
  <c r="N100" i="3"/>
  <c r="O100" i="3"/>
  <c r="P100" i="3"/>
  <c r="Q100" i="3"/>
  <c r="R100" i="3"/>
  <c r="S100" i="3"/>
  <c r="T100" i="3"/>
  <c r="U100" i="3"/>
  <c r="V100" i="3"/>
  <c r="W100" i="3"/>
  <c r="X100" i="3"/>
  <c r="Y100" i="3"/>
  <c r="Z100" i="3"/>
  <c r="G101" i="3"/>
  <c r="H101" i="3"/>
  <c r="I101" i="3"/>
  <c r="L101" i="3"/>
  <c r="M101" i="3"/>
  <c r="N101" i="3"/>
  <c r="O101" i="3"/>
  <c r="P101" i="3"/>
  <c r="Q101" i="3"/>
  <c r="R101" i="3"/>
  <c r="S101" i="3"/>
  <c r="U101" i="3"/>
  <c r="V101" i="3"/>
  <c r="W101" i="3"/>
  <c r="X101" i="3"/>
  <c r="Y101" i="3"/>
  <c r="Z101" i="3"/>
  <c r="G102" i="3"/>
  <c r="H102" i="3"/>
  <c r="I102" i="3"/>
  <c r="K102" i="3"/>
  <c r="L102" i="3"/>
  <c r="M102" i="3"/>
  <c r="N102" i="3"/>
  <c r="O102" i="3"/>
  <c r="P102" i="3"/>
  <c r="Q102" i="3"/>
  <c r="R102" i="3"/>
  <c r="S102" i="3"/>
  <c r="T102" i="3"/>
  <c r="U102" i="3"/>
  <c r="V102" i="3"/>
  <c r="W102" i="3"/>
  <c r="X102" i="3"/>
  <c r="Y102" i="3"/>
  <c r="Z102" i="3"/>
  <c r="H103" i="3"/>
  <c r="I103" i="3"/>
  <c r="J103" i="3"/>
  <c r="K103" i="3"/>
  <c r="L103" i="3"/>
  <c r="M103" i="3"/>
  <c r="N103" i="3"/>
  <c r="O103" i="3"/>
  <c r="Q103" i="3"/>
  <c r="R103" i="3"/>
  <c r="S103" i="3"/>
  <c r="T103" i="3"/>
  <c r="U103" i="3"/>
  <c r="W103" i="3"/>
  <c r="X103" i="3"/>
  <c r="Y103" i="3"/>
  <c r="Z103" i="3"/>
  <c r="G104" i="3"/>
  <c r="I104" i="3"/>
  <c r="J104" i="3"/>
  <c r="K104" i="3"/>
  <c r="M104" i="3"/>
  <c r="N104" i="3"/>
  <c r="P104" i="3"/>
  <c r="Q104" i="3"/>
  <c r="R104" i="3"/>
  <c r="S104" i="3"/>
  <c r="T104" i="3"/>
  <c r="U104" i="3"/>
  <c r="V104" i="3"/>
  <c r="W104" i="3"/>
  <c r="X104" i="3"/>
  <c r="H105" i="3"/>
  <c r="I105" i="3"/>
  <c r="J105" i="3"/>
  <c r="K105" i="3"/>
  <c r="L105" i="3"/>
  <c r="O105" i="3"/>
  <c r="Q105" i="3"/>
  <c r="R105" i="3"/>
  <c r="S105" i="3"/>
  <c r="T105" i="3"/>
  <c r="U105" i="3"/>
  <c r="V105" i="3"/>
  <c r="W105" i="3"/>
  <c r="X105" i="3"/>
  <c r="Z105" i="3"/>
  <c r="H106" i="3"/>
  <c r="I106" i="3"/>
  <c r="J106" i="3"/>
  <c r="K106" i="3"/>
  <c r="O106" i="3"/>
  <c r="P106" i="3"/>
  <c r="Q106" i="3"/>
  <c r="S106" i="3"/>
  <c r="T106" i="3"/>
  <c r="U106" i="3"/>
  <c r="V106" i="3"/>
  <c r="W106" i="3"/>
  <c r="Y106" i="3"/>
  <c r="Z106" i="3"/>
  <c r="H107" i="3"/>
  <c r="I107" i="3"/>
  <c r="J107" i="3"/>
  <c r="K107" i="3"/>
  <c r="M107" i="3"/>
  <c r="N107" i="3"/>
  <c r="O107" i="3"/>
  <c r="P107" i="3"/>
  <c r="Q107" i="3"/>
  <c r="R107" i="3"/>
  <c r="S107" i="3"/>
  <c r="T107" i="3"/>
  <c r="U107" i="3"/>
  <c r="V107" i="3"/>
  <c r="W107" i="3"/>
  <c r="X107" i="3"/>
  <c r="Y107" i="3"/>
  <c r="Z107" i="3"/>
  <c r="I108" i="3"/>
  <c r="K108" i="3"/>
  <c r="L108" i="3"/>
  <c r="M108" i="3"/>
  <c r="N108" i="3"/>
  <c r="O108" i="3"/>
  <c r="P108" i="3"/>
  <c r="Q108" i="3"/>
  <c r="R108" i="3"/>
  <c r="S108" i="3"/>
  <c r="T108" i="3"/>
  <c r="U108" i="3"/>
  <c r="V108" i="3"/>
  <c r="W108" i="3"/>
  <c r="X108" i="3"/>
  <c r="Y108" i="3"/>
  <c r="G109" i="3"/>
  <c r="H109" i="3"/>
  <c r="I109" i="3"/>
  <c r="L109" i="3"/>
  <c r="M109" i="3"/>
  <c r="N109" i="3"/>
  <c r="O109" i="3"/>
  <c r="P109" i="3"/>
  <c r="Q109" i="3"/>
  <c r="R109" i="3"/>
  <c r="S109" i="3"/>
  <c r="U109" i="3"/>
  <c r="V109" i="3"/>
  <c r="W109" i="3"/>
  <c r="X109" i="3"/>
  <c r="Y109" i="3"/>
  <c r="Z109" i="3"/>
  <c r="G110" i="3"/>
  <c r="H110" i="3"/>
  <c r="I110" i="3"/>
  <c r="K110" i="3"/>
  <c r="L110" i="3"/>
  <c r="M110" i="3"/>
  <c r="N110" i="3"/>
  <c r="O110" i="3"/>
  <c r="P110" i="3"/>
  <c r="Q110" i="3"/>
  <c r="R110" i="3"/>
  <c r="S110" i="3"/>
  <c r="T110" i="3"/>
  <c r="U110" i="3"/>
  <c r="V110" i="3"/>
  <c r="W110" i="3"/>
  <c r="X110" i="3"/>
  <c r="Y110" i="3"/>
  <c r="Z110" i="3"/>
  <c r="H111" i="3"/>
  <c r="I111" i="3"/>
  <c r="J111" i="3"/>
  <c r="K111" i="3"/>
  <c r="M111" i="3"/>
  <c r="N111" i="3"/>
  <c r="O111" i="3"/>
  <c r="Q111" i="3"/>
  <c r="R111" i="3"/>
  <c r="S111" i="3"/>
  <c r="T111" i="3"/>
  <c r="U111" i="3"/>
  <c r="W111" i="3"/>
  <c r="X111" i="3"/>
  <c r="Y111" i="3"/>
  <c r="Z111" i="3"/>
  <c r="G112" i="3"/>
  <c r="I112" i="3"/>
  <c r="J112" i="3"/>
  <c r="K112" i="3"/>
  <c r="L112" i="3"/>
  <c r="M112" i="3"/>
  <c r="N112" i="3"/>
  <c r="P112" i="3"/>
  <c r="Q112" i="3"/>
  <c r="R112" i="3"/>
  <c r="S112" i="3"/>
  <c r="T112" i="3"/>
  <c r="U112" i="3"/>
  <c r="V112" i="3"/>
  <c r="W112" i="3"/>
  <c r="X112" i="3"/>
  <c r="H113" i="3"/>
  <c r="I113" i="3"/>
  <c r="J113" i="3"/>
  <c r="K113" i="3"/>
  <c r="L113" i="3"/>
  <c r="O113" i="3"/>
  <c r="Q113" i="3"/>
  <c r="R113" i="3"/>
  <c r="S113" i="3"/>
  <c r="T113" i="3"/>
  <c r="U113" i="3"/>
  <c r="V113" i="3"/>
  <c r="W113" i="3"/>
  <c r="X113" i="3"/>
  <c r="Z113" i="3"/>
  <c r="H114" i="3"/>
  <c r="I114" i="3"/>
  <c r="J114" i="3"/>
  <c r="K114" i="3"/>
  <c r="O114" i="3"/>
  <c r="P114" i="3"/>
  <c r="Q114" i="3"/>
  <c r="S114" i="3"/>
  <c r="T114" i="3"/>
  <c r="U114" i="3"/>
  <c r="V114" i="3"/>
  <c r="W114" i="3"/>
  <c r="Y114" i="3"/>
  <c r="Z114" i="3"/>
  <c r="H115" i="3"/>
  <c r="I115" i="3"/>
  <c r="J115" i="3"/>
  <c r="K115" i="3"/>
  <c r="M115" i="3"/>
  <c r="N115" i="3"/>
  <c r="O115" i="3"/>
  <c r="P115" i="3"/>
  <c r="Q115" i="3"/>
  <c r="R115" i="3"/>
  <c r="S115" i="3"/>
  <c r="T115" i="3"/>
  <c r="U115" i="3"/>
  <c r="V115" i="3"/>
  <c r="W115" i="3"/>
  <c r="X115" i="3"/>
  <c r="Y115" i="3"/>
  <c r="Z115" i="3"/>
  <c r="I116" i="3"/>
  <c r="K116" i="3"/>
  <c r="L116" i="3"/>
  <c r="M116" i="3"/>
  <c r="N116" i="3"/>
  <c r="O116" i="3"/>
  <c r="P116" i="3"/>
  <c r="Q116" i="3"/>
  <c r="R116" i="3"/>
  <c r="S116" i="3"/>
  <c r="T116" i="3"/>
  <c r="U116" i="3"/>
  <c r="V116" i="3"/>
  <c r="W116" i="3"/>
  <c r="X116" i="3"/>
  <c r="Y116" i="3"/>
  <c r="Z116" i="3"/>
  <c r="G117" i="3"/>
  <c r="H117" i="3"/>
  <c r="I117" i="3"/>
  <c r="L117" i="3"/>
  <c r="M117" i="3"/>
  <c r="N117" i="3"/>
  <c r="O117" i="3"/>
  <c r="P117" i="3"/>
  <c r="Q117" i="3"/>
  <c r="R117" i="3"/>
  <c r="S117" i="3"/>
  <c r="U117" i="3"/>
  <c r="V117" i="3"/>
  <c r="W117" i="3"/>
  <c r="X117" i="3"/>
  <c r="Y117" i="3"/>
  <c r="Z117" i="3"/>
  <c r="G118" i="3"/>
  <c r="H118" i="3"/>
  <c r="I118" i="3"/>
  <c r="K118" i="3"/>
  <c r="L118" i="3"/>
  <c r="M118" i="3"/>
  <c r="N118" i="3"/>
  <c r="O118" i="3"/>
  <c r="P118" i="3"/>
  <c r="Q118" i="3"/>
  <c r="R118" i="3"/>
  <c r="S118" i="3"/>
  <c r="T118" i="3"/>
  <c r="U118" i="3"/>
  <c r="V118" i="3"/>
  <c r="W118" i="3"/>
  <c r="X118" i="3"/>
  <c r="Y118" i="3"/>
  <c r="Z118" i="3"/>
  <c r="H119" i="3"/>
  <c r="I119" i="3"/>
  <c r="J119" i="3"/>
  <c r="K119" i="3"/>
  <c r="L119" i="3"/>
  <c r="M119" i="3"/>
  <c r="N119" i="3"/>
  <c r="O119" i="3"/>
  <c r="Q119" i="3"/>
  <c r="R119" i="3"/>
  <c r="S119" i="3"/>
  <c r="T119" i="3"/>
  <c r="U119" i="3"/>
  <c r="W119" i="3"/>
  <c r="X119" i="3"/>
  <c r="Y119" i="3"/>
  <c r="Z119" i="3"/>
  <c r="G120" i="3"/>
  <c r="I120" i="3"/>
  <c r="J120" i="3"/>
  <c r="K120" i="3"/>
  <c r="L120" i="3"/>
  <c r="M120" i="3"/>
  <c r="N120" i="3"/>
  <c r="P120" i="3"/>
  <c r="Q120" i="3"/>
  <c r="R120" i="3"/>
  <c r="S120" i="3"/>
  <c r="T120" i="3"/>
  <c r="U120" i="3"/>
  <c r="V120" i="3"/>
  <c r="W120" i="3"/>
  <c r="X120" i="3"/>
  <c r="H121" i="3"/>
  <c r="I121" i="3"/>
  <c r="J121" i="3"/>
  <c r="K121" i="3"/>
  <c r="O121" i="3"/>
  <c r="Q121" i="3"/>
  <c r="R121" i="3"/>
  <c r="S121" i="3"/>
  <c r="T121" i="3"/>
  <c r="U121" i="3"/>
  <c r="V121" i="3"/>
  <c r="W121" i="3"/>
  <c r="X121" i="3"/>
  <c r="Z121" i="3"/>
  <c r="H122" i="3"/>
  <c r="I122" i="3"/>
  <c r="J122" i="3"/>
  <c r="K122" i="3"/>
  <c r="O122" i="3"/>
  <c r="P122" i="3"/>
  <c r="Q122" i="3"/>
  <c r="S122" i="3"/>
  <c r="T122" i="3"/>
  <c r="U122" i="3"/>
  <c r="V122" i="3"/>
  <c r="W122" i="3"/>
  <c r="Y122" i="3"/>
  <c r="Z122" i="3"/>
  <c r="H123" i="3"/>
  <c r="I123" i="3"/>
  <c r="J123" i="3"/>
  <c r="K123" i="3"/>
  <c r="M123" i="3"/>
  <c r="N123" i="3"/>
  <c r="O123" i="3"/>
  <c r="P123" i="3"/>
  <c r="Q123" i="3"/>
  <c r="R123" i="3"/>
  <c r="S123" i="3"/>
  <c r="T123" i="3"/>
  <c r="U123" i="3"/>
  <c r="V123" i="3"/>
  <c r="W123" i="3"/>
  <c r="X123" i="3"/>
  <c r="Y123" i="3"/>
  <c r="Z123" i="3"/>
  <c r="I124" i="3"/>
  <c r="K124" i="3"/>
  <c r="L124" i="3"/>
  <c r="M124" i="3"/>
  <c r="N124" i="3"/>
  <c r="O124" i="3"/>
  <c r="Q124" i="3"/>
  <c r="R124" i="3"/>
  <c r="S124" i="3"/>
  <c r="T124" i="3"/>
  <c r="U124" i="3"/>
  <c r="V124" i="3"/>
  <c r="W124" i="3"/>
  <c r="X124" i="3"/>
  <c r="Y124" i="3"/>
  <c r="G125" i="3"/>
  <c r="H125" i="3"/>
  <c r="I125" i="3"/>
  <c r="L125" i="3"/>
  <c r="M125" i="3"/>
  <c r="N125" i="3"/>
  <c r="O125" i="3"/>
  <c r="P125" i="3"/>
  <c r="Q125" i="3"/>
  <c r="R125" i="3"/>
  <c r="S125" i="3"/>
  <c r="U125" i="3"/>
  <c r="V125" i="3"/>
  <c r="W125" i="3"/>
  <c r="X125" i="3"/>
  <c r="Y125" i="3"/>
  <c r="Z125" i="3"/>
  <c r="G126" i="3"/>
  <c r="H126" i="3"/>
  <c r="I126" i="3"/>
  <c r="K126" i="3"/>
  <c r="L126" i="3"/>
  <c r="M126" i="3"/>
  <c r="N126" i="3"/>
  <c r="O126" i="3"/>
  <c r="P126" i="3"/>
  <c r="Q126" i="3"/>
  <c r="R126" i="3"/>
  <c r="S126" i="3"/>
  <c r="T126" i="3"/>
  <c r="U126" i="3"/>
  <c r="V126" i="3"/>
  <c r="W126" i="3"/>
  <c r="X126" i="3"/>
  <c r="Y126" i="3"/>
  <c r="Z126" i="3"/>
  <c r="H127" i="3"/>
  <c r="I127" i="3"/>
  <c r="J127" i="3"/>
  <c r="K127" i="3"/>
  <c r="L127" i="3"/>
  <c r="M127" i="3"/>
  <c r="N127" i="3"/>
  <c r="O127" i="3"/>
  <c r="Q127" i="3"/>
  <c r="R127" i="3"/>
  <c r="S127" i="3"/>
  <c r="T127" i="3"/>
  <c r="U127" i="3"/>
  <c r="W127" i="3"/>
  <c r="X127" i="3"/>
  <c r="Y127" i="3"/>
  <c r="Z127" i="3"/>
  <c r="G128" i="3"/>
  <c r="I128" i="3"/>
  <c r="J128" i="3"/>
  <c r="K128" i="3"/>
  <c r="M128" i="3"/>
  <c r="N128" i="3"/>
  <c r="P128" i="3"/>
  <c r="Q128" i="3"/>
  <c r="R128" i="3"/>
  <c r="S128" i="3"/>
  <c r="T128" i="3"/>
  <c r="U128" i="3"/>
  <c r="V128" i="3"/>
  <c r="W128" i="3"/>
  <c r="X128" i="3"/>
  <c r="Y128" i="3"/>
  <c r="H129" i="3"/>
  <c r="I129" i="3"/>
  <c r="J129" i="3"/>
  <c r="K129" i="3"/>
  <c r="L129" i="3"/>
  <c r="O129" i="3"/>
  <c r="Q129" i="3"/>
  <c r="R129" i="3"/>
  <c r="S129" i="3"/>
  <c r="T129" i="3"/>
  <c r="U129" i="3"/>
  <c r="V129" i="3"/>
  <c r="W129" i="3"/>
  <c r="X129" i="3"/>
  <c r="Z129" i="3"/>
  <c r="H130" i="3"/>
  <c r="I130" i="3"/>
  <c r="J130" i="3"/>
  <c r="K130" i="3"/>
  <c r="O130" i="3"/>
  <c r="P130" i="3"/>
  <c r="Q130" i="3"/>
  <c r="S130" i="3"/>
  <c r="T130" i="3"/>
  <c r="U130" i="3"/>
  <c r="V130" i="3"/>
  <c r="W130" i="3"/>
  <c r="Y130" i="3"/>
  <c r="Z130" i="3"/>
  <c r="H131" i="3"/>
  <c r="I131" i="3"/>
  <c r="J131" i="3"/>
  <c r="K131" i="3"/>
  <c r="M131" i="3"/>
  <c r="N131" i="3"/>
  <c r="O131" i="3"/>
  <c r="P131" i="3"/>
  <c r="Q131" i="3"/>
  <c r="R131" i="3"/>
  <c r="S131" i="3"/>
  <c r="T131" i="3"/>
  <c r="U131" i="3"/>
  <c r="V131" i="3"/>
  <c r="W131" i="3"/>
  <c r="X131" i="3"/>
  <c r="Y131" i="3"/>
  <c r="Z131" i="3"/>
  <c r="I132" i="3"/>
  <c r="K132" i="3"/>
  <c r="L132" i="3"/>
  <c r="M132" i="3"/>
  <c r="N132" i="3"/>
  <c r="O132" i="3"/>
  <c r="Q132" i="3"/>
  <c r="R132" i="3"/>
  <c r="S132" i="3"/>
  <c r="T132" i="3"/>
  <c r="U132" i="3"/>
  <c r="V132" i="3"/>
  <c r="W132" i="3"/>
  <c r="X132" i="3"/>
  <c r="Y132" i="3"/>
  <c r="G133" i="3"/>
  <c r="H133" i="3"/>
  <c r="I133" i="3"/>
  <c r="L133" i="3"/>
  <c r="M133" i="3"/>
  <c r="N133" i="3"/>
  <c r="O133" i="3"/>
  <c r="P133" i="3"/>
  <c r="Q133" i="3"/>
  <c r="R133" i="3"/>
  <c r="S133" i="3"/>
  <c r="U133" i="3"/>
  <c r="V133" i="3"/>
  <c r="W133" i="3"/>
  <c r="X133" i="3"/>
  <c r="Y133" i="3"/>
  <c r="Z133" i="3"/>
  <c r="G134" i="3"/>
  <c r="H134" i="3"/>
  <c r="I134" i="3"/>
  <c r="K134" i="3"/>
  <c r="L134" i="3"/>
  <c r="M134" i="3"/>
  <c r="N134" i="3"/>
  <c r="O134" i="3"/>
  <c r="P134" i="3"/>
  <c r="Q134" i="3"/>
  <c r="R134" i="3"/>
  <c r="S134" i="3"/>
  <c r="T134" i="3"/>
  <c r="U134" i="3"/>
  <c r="V134" i="3"/>
  <c r="W134" i="3"/>
  <c r="X134" i="3"/>
  <c r="Y134" i="3"/>
  <c r="Z134" i="3"/>
  <c r="H135" i="3"/>
  <c r="I135" i="3"/>
  <c r="J135" i="3"/>
  <c r="K135" i="3"/>
  <c r="M135" i="3"/>
  <c r="N135" i="3"/>
  <c r="O135" i="3"/>
  <c r="Q135" i="3"/>
  <c r="R135" i="3"/>
  <c r="S135" i="3"/>
  <c r="T135" i="3"/>
  <c r="U135" i="3"/>
  <c r="W135" i="3"/>
  <c r="X135" i="3"/>
  <c r="Y135" i="3"/>
  <c r="Z135" i="3"/>
  <c r="G136" i="3"/>
  <c r="I136" i="3"/>
  <c r="J136" i="3"/>
  <c r="K136" i="3"/>
  <c r="L136" i="3"/>
  <c r="M136" i="3"/>
  <c r="N136" i="3"/>
  <c r="P136" i="3"/>
  <c r="Q136" i="3"/>
  <c r="R136" i="3"/>
  <c r="S136" i="3"/>
  <c r="T136" i="3"/>
  <c r="U136" i="3"/>
  <c r="V136" i="3"/>
  <c r="W136" i="3"/>
  <c r="X136" i="3"/>
  <c r="H137" i="3"/>
  <c r="I137" i="3"/>
  <c r="J137" i="3"/>
  <c r="K137" i="3"/>
  <c r="O137" i="3"/>
  <c r="Q137" i="3"/>
  <c r="R137" i="3"/>
  <c r="S137" i="3"/>
  <c r="T137" i="3"/>
  <c r="U137" i="3"/>
  <c r="V137" i="3"/>
  <c r="W137" i="3"/>
  <c r="X137" i="3"/>
  <c r="Z137" i="3"/>
  <c r="H138" i="3"/>
  <c r="I138" i="3"/>
  <c r="J138" i="3"/>
  <c r="K138" i="3"/>
  <c r="O138" i="3"/>
  <c r="P138" i="3"/>
  <c r="Q138" i="3"/>
  <c r="S138" i="3"/>
  <c r="T138" i="3"/>
  <c r="U138" i="3"/>
  <c r="V138" i="3"/>
  <c r="W138" i="3"/>
  <c r="Y138" i="3"/>
  <c r="Z138" i="3"/>
  <c r="H139" i="3"/>
  <c r="I139" i="3"/>
  <c r="J139" i="3"/>
  <c r="K139" i="3"/>
  <c r="M139" i="3"/>
  <c r="N139" i="3"/>
  <c r="O139" i="3"/>
  <c r="P139" i="3"/>
  <c r="Q139" i="3"/>
  <c r="R139" i="3"/>
  <c r="S139" i="3"/>
  <c r="T139" i="3"/>
  <c r="U139" i="3"/>
  <c r="V139" i="3"/>
  <c r="W139" i="3"/>
  <c r="X139" i="3"/>
  <c r="Y139" i="3"/>
  <c r="Z139" i="3"/>
  <c r="I140" i="3"/>
  <c r="K140" i="3"/>
  <c r="L140" i="3"/>
  <c r="M140" i="3"/>
  <c r="N140" i="3"/>
  <c r="O140" i="3"/>
  <c r="P140" i="3"/>
  <c r="Q140" i="3"/>
  <c r="R140" i="3"/>
  <c r="S140" i="3"/>
  <c r="T140" i="3"/>
  <c r="U140" i="3"/>
  <c r="V140" i="3"/>
  <c r="W140" i="3"/>
  <c r="X140" i="3"/>
  <c r="Y140" i="3"/>
  <c r="I4" i="3"/>
  <c r="K4" i="3"/>
  <c r="L4" i="3"/>
  <c r="M4" i="3"/>
  <c r="N4" i="3"/>
  <c r="O4" i="3"/>
  <c r="Q4" i="3"/>
  <c r="R4" i="3"/>
  <c r="S4" i="3"/>
  <c r="T4" i="3"/>
  <c r="U4" i="3"/>
  <c r="V4" i="3"/>
  <c r="W4" i="3"/>
  <c r="X4" i="3"/>
  <c r="Y4"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E65" i="3"/>
  <c r="F65" i="3"/>
  <c r="E66" i="3"/>
  <c r="F66" i="3"/>
  <c r="E67" i="3"/>
  <c r="F67" i="3"/>
  <c r="E68" i="3"/>
  <c r="F68" i="3"/>
  <c r="E69" i="3"/>
  <c r="F69" i="3"/>
  <c r="E70" i="3"/>
  <c r="F70" i="3"/>
  <c r="E71" i="3"/>
  <c r="F71" i="3"/>
  <c r="E72" i="3"/>
  <c r="F72" i="3"/>
  <c r="E73" i="3"/>
  <c r="F73" i="3"/>
  <c r="E74" i="3"/>
  <c r="F74" i="3"/>
  <c r="E75" i="3"/>
  <c r="F75" i="3"/>
  <c r="E76" i="3"/>
  <c r="F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E94" i="3"/>
  <c r="F94" i="3"/>
  <c r="E95" i="3"/>
  <c r="F95" i="3"/>
  <c r="E96" i="3"/>
  <c r="F96" i="3"/>
  <c r="E97" i="3"/>
  <c r="F97" i="3"/>
  <c r="E98" i="3"/>
  <c r="F98" i="3"/>
  <c r="E99" i="3"/>
  <c r="F99" i="3"/>
  <c r="E100" i="3"/>
  <c r="F100" i="3"/>
  <c r="E101" i="3"/>
  <c r="F101" i="3"/>
  <c r="E102" i="3"/>
  <c r="F102" i="3"/>
  <c r="E103" i="3"/>
  <c r="F103" i="3"/>
  <c r="E104" i="3"/>
  <c r="F104" i="3"/>
  <c r="E105" i="3"/>
  <c r="F105" i="3"/>
  <c r="E106" i="3"/>
  <c r="F106" i="3"/>
  <c r="E107" i="3"/>
  <c r="F107" i="3"/>
  <c r="E108" i="3"/>
  <c r="F108" i="3"/>
  <c r="E109" i="3"/>
  <c r="F109" i="3"/>
  <c r="E110" i="3"/>
  <c r="F110" i="3"/>
  <c r="E111" i="3"/>
  <c r="F111" i="3"/>
  <c r="E112" i="3"/>
  <c r="F112" i="3"/>
  <c r="E113" i="3"/>
  <c r="F113" i="3"/>
  <c r="E114" i="3"/>
  <c r="F114" i="3"/>
  <c r="E115" i="3"/>
  <c r="F115" i="3"/>
  <c r="E116" i="3"/>
  <c r="F116" i="3"/>
  <c r="E117" i="3"/>
  <c r="F117" i="3"/>
  <c r="E118" i="3"/>
  <c r="F118" i="3"/>
  <c r="E119" i="3"/>
  <c r="F119" i="3"/>
  <c r="E120" i="3"/>
  <c r="F120" i="3"/>
  <c r="E121" i="3"/>
  <c r="F121" i="3"/>
  <c r="E122" i="3"/>
  <c r="F122" i="3"/>
  <c r="E123" i="3"/>
  <c r="F123" i="3"/>
  <c r="E124" i="3"/>
  <c r="F124" i="3"/>
  <c r="E125" i="3"/>
  <c r="F125" i="3"/>
  <c r="E126" i="3"/>
  <c r="F126" i="3"/>
  <c r="E127" i="3"/>
  <c r="F127" i="3"/>
  <c r="E128" i="3"/>
  <c r="F128" i="3"/>
  <c r="E129" i="3"/>
  <c r="F129" i="3"/>
  <c r="E130" i="3"/>
  <c r="F130" i="3"/>
  <c r="E131" i="3"/>
  <c r="F131" i="3"/>
  <c r="E132" i="3"/>
  <c r="F132" i="3"/>
  <c r="E133" i="3"/>
  <c r="F133" i="3"/>
  <c r="E134" i="3"/>
  <c r="F134" i="3"/>
  <c r="E135" i="3"/>
  <c r="F135" i="3"/>
  <c r="E136" i="3"/>
  <c r="F136" i="3"/>
  <c r="E137" i="3"/>
  <c r="F137" i="3"/>
  <c r="E138" i="3"/>
  <c r="F138" i="3"/>
  <c r="E139" i="3"/>
  <c r="F139" i="3"/>
  <c r="E140" i="3"/>
  <c r="F140" i="3"/>
  <c r="E5" i="3"/>
  <c r="F5" i="3"/>
  <c r="E6" i="3"/>
  <c r="F6" i="3"/>
  <c r="E7" i="3"/>
  <c r="F7" i="3"/>
  <c r="E8" i="3"/>
  <c r="F8" i="3"/>
  <c r="E9" i="3"/>
  <c r="F9" i="3"/>
  <c r="E10" i="3"/>
  <c r="F10" i="3"/>
  <c r="E11" i="3"/>
  <c r="F11" i="3"/>
  <c r="E12" i="3"/>
  <c r="F12" i="3"/>
  <c r="E13" i="3"/>
  <c r="F13" i="3"/>
  <c r="E14" i="3"/>
  <c r="F14" i="3"/>
  <c r="E15" i="3"/>
  <c r="F15" i="3"/>
  <c r="E16" i="3"/>
  <c r="F16" i="3"/>
  <c r="F4" i="3"/>
  <c r="E4" i="3"/>
  <c r="D5" i="3"/>
  <c r="D4"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5" i="3"/>
  <c r="B6" i="3"/>
  <c r="B7" i="3"/>
  <c r="B8" i="3"/>
  <c r="B9" i="3"/>
  <c r="B10" i="3"/>
  <c r="B11" i="3"/>
  <c r="B12" i="3"/>
  <c r="B13" i="3"/>
  <c r="B14" i="3"/>
  <c r="B15"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7" i="3"/>
  <c r="C8" i="3"/>
  <c r="C9" i="3"/>
  <c r="C10" i="3"/>
  <c r="C11" i="3"/>
  <c r="C12" i="3"/>
  <c r="C13" i="3"/>
  <c r="C14" i="3"/>
  <c r="C15" i="3"/>
  <c r="C16" i="3"/>
  <c r="C17" i="3"/>
  <c r="C5" i="3"/>
  <c r="C6" i="3"/>
  <c r="C4" i="3"/>
  <c r="C8" i="26"/>
  <c r="C17" i="26"/>
  <c r="C54" i="26"/>
  <c r="C61" i="26"/>
  <c r="C65" i="26"/>
  <c r="C7" i="26"/>
  <c r="C9" i="26"/>
  <c r="C10" i="26"/>
  <c r="C11" i="26"/>
  <c r="C12" i="26"/>
  <c r="C13" i="26"/>
  <c r="C14" i="26"/>
  <c r="C15" i="26"/>
  <c r="C16"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5" i="26"/>
  <c r="C56" i="26"/>
  <c r="C57" i="26"/>
  <c r="C58" i="26"/>
  <c r="C59" i="26"/>
  <c r="C60" i="26"/>
  <c r="C62" i="26"/>
  <c r="C63" i="26"/>
  <c r="C64"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C103" i="26"/>
  <c r="C104" i="26"/>
  <c r="C105" i="26"/>
  <c r="C106" i="26"/>
  <c r="C107" i="26"/>
  <c r="C108" i="26"/>
  <c r="C109" i="26"/>
  <c r="C110" i="26"/>
  <c r="C111" i="26"/>
  <c r="C112" i="26"/>
  <c r="C113" i="26"/>
  <c r="C114" i="26"/>
  <c r="C115" i="26"/>
  <c r="C116" i="26"/>
  <c r="C117" i="26"/>
  <c r="C118" i="26"/>
  <c r="C119" i="26"/>
  <c r="C120" i="26"/>
  <c r="C121" i="26"/>
  <c r="C122" i="26"/>
  <c r="C123" i="26"/>
  <c r="C124" i="26"/>
  <c r="C125" i="26"/>
  <c r="C126" i="26"/>
  <c r="C127" i="26"/>
  <c r="C128" i="26"/>
  <c r="C129" i="26"/>
  <c r="C130" i="26"/>
  <c r="C131" i="26"/>
  <c r="C132" i="26"/>
  <c r="C133" i="26"/>
  <c r="C134" i="26"/>
  <c r="C135" i="26"/>
  <c r="C136" i="26"/>
  <c r="C137" i="26"/>
  <c r="C138" i="26"/>
  <c r="C139" i="26"/>
  <c r="C140" i="26"/>
  <c r="C141" i="26"/>
  <c r="C142" i="26"/>
  <c r="C143" i="26"/>
  <c r="N3"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8" i="26"/>
  <c r="B8" i="26"/>
  <c r="A9" i="26"/>
  <c r="A10" i="26"/>
  <c r="A11" i="26"/>
  <c r="B7" i="26"/>
  <c r="A7" i="26"/>
  <c r="D140" i="25"/>
  <c r="C140" i="25"/>
  <c r="B140" i="25"/>
  <c r="A140" i="25"/>
  <c r="D139" i="25"/>
  <c r="C139" i="25"/>
  <c r="B139" i="25"/>
  <c r="A139" i="25"/>
  <c r="D138" i="25"/>
  <c r="C138" i="25"/>
  <c r="B138" i="25"/>
  <c r="A138" i="25"/>
  <c r="D137" i="25"/>
  <c r="C137" i="25"/>
  <c r="B137" i="25"/>
  <c r="A137" i="25"/>
  <c r="D136" i="25"/>
  <c r="C136" i="25"/>
  <c r="B136" i="25"/>
  <c r="A136" i="25"/>
  <c r="D135" i="25"/>
  <c r="C135" i="25"/>
  <c r="B135" i="25"/>
  <c r="A135" i="25"/>
  <c r="D134" i="25"/>
  <c r="C134" i="25"/>
  <c r="B134" i="25"/>
  <c r="A134" i="25"/>
  <c r="D133" i="25"/>
  <c r="C133" i="25"/>
  <c r="B133" i="25"/>
  <c r="A133" i="25"/>
  <c r="D132" i="25"/>
  <c r="C132" i="25"/>
  <c r="B132" i="25"/>
  <c r="A132" i="25"/>
  <c r="D131" i="25"/>
  <c r="C131" i="25"/>
  <c r="B131" i="25"/>
  <c r="A131" i="25"/>
  <c r="D130" i="25"/>
  <c r="C130" i="25"/>
  <c r="B130" i="25"/>
  <c r="A130" i="25"/>
  <c r="D129" i="25"/>
  <c r="C129" i="25"/>
  <c r="B129" i="25"/>
  <c r="A129" i="25"/>
  <c r="D128" i="25"/>
  <c r="C128" i="25"/>
  <c r="B128" i="25"/>
  <c r="A128" i="25"/>
  <c r="D127" i="25"/>
  <c r="C127" i="25"/>
  <c r="B127" i="25"/>
  <c r="A127" i="25"/>
  <c r="D126" i="25"/>
  <c r="C126" i="25"/>
  <c r="B126" i="25"/>
  <c r="A126" i="25"/>
  <c r="D125" i="25"/>
  <c r="C125" i="25"/>
  <c r="B125" i="25"/>
  <c r="A125" i="25"/>
  <c r="D124" i="25"/>
  <c r="C124" i="25"/>
  <c r="B124" i="25"/>
  <c r="A124" i="25"/>
  <c r="D123" i="25"/>
  <c r="C123" i="25"/>
  <c r="B123" i="25"/>
  <c r="A123" i="25"/>
  <c r="D122" i="25"/>
  <c r="C122" i="25"/>
  <c r="B122" i="25"/>
  <c r="A122" i="25"/>
  <c r="D121" i="25"/>
  <c r="C121" i="25"/>
  <c r="B121" i="25"/>
  <c r="A121" i="25"/>
  <c r="D120" i="25"/>
  <c r="C120" i="25"/>
  <c r="B120" i="25"/>
  <c r="A120" i="25"/>
  <c r="D119" i="25"/>
  <c r="C119" i="25"/>
  <c r="B119" i="25"/>
  <c r="A119" i="25"/>
  <c r="D118" i="25"/>
  <c r="C118" i="25"/>
  <c r="B118" i="25"/>
  <c r="A118" i="25"/>
  <c r="D117" i="25"/>
  <c r="C117" i="25"/>
  <c r="B117" i="25"/>
  <c r="A117" i="25"/>
  <c r="D116" i="25"/>
  <c r="C116" i="25"/>
  <c r="B116" i="25"/>
  <c r="A116" i="25"/>
  <c r="D115" i="25"/>
  <c r="C115" i="25"/>
  <c r="B115" i="25"/>
  <c r="A115" i="25"/>
  <c r="D114" i="25"/>
  <c r="C114" i="25"/>
  <c r="B114" i="25"/>
  <c r="A114" i="25"/>
  <c r="D113" i="25"/>
  <c r="C113" i="25"/>
  <c r="B113" i="25"/>
  <c r="A113" i="25"/>
  <c r="D112" i="25"/>
  <c r="C112" i="25"/>
  <c r="B112" i="25"/>
  <c r="A112" i="25"/>
  <c r="D111" i="25"/>
  <c r="C111" i="25"/>
  <c r="B111" i="25"/>
  <c r="A111" i="25"/>
  <c r="D110" i="25"/>
  <c r="C110" i="25"/>
  <c r="B110" i="25"/>
  <c r="A110" i="25"/>
  <c r="D109" i="25"/>
  <c r="C109" i="25"/>
  <c r="B109" i="25"/>
  <c r="A109" i="25"/>
  <c r="D108" i="25"/>
  <c r="C108" i="25"/>
  <c r="B108" i="25"/>
  <c r="A108" i="25"/>
  <c r="D107" i="25"/>
  <c r="C107" i="25"/>
  <c r="B107" i="25"/>
  <c r="A107" i="25"/>
  <c r="D106" i="25"/>
  <c r="C106" i="25"/>
  <c r="B106" i="25"/>
  <c r="A106" i="25"/>
  <c r="D105" i="25"/>
  <c r="C105" i="25"/>
  <c r="B105" i="25"/>
  <c r="A105" i="25"/>
  <c r="D104" i="25"/>
  <c r="C104" i="25"/>
  <c r="B104" i="25"/>
  <c r="A104" i="25"/>
  <c r="D103" i="25"/>
  <c r="C103" i="25"/>
  <c r="B103" i="25"/>
  <c r="A103" i="25"/>
  <c r="D102" i="25"/>
  <c r="C102" i="25"/>
  <c r="B102" i="25"/>
  <c r="A102" i="25"/>
  <c r="D101" i="25"/>
  <c r="C101" i="25"/>
  <c r="B101" i="25"/>
  <c r="A101" i="25"/>
  <c r="D100" i="25"/>
  <c r="C100" i="25"/>
  <c r="B100" i="25"/>
  <c r="A100" i="25"/>
  <c r="D99" i="25"/>
  <c r="C99" i="25"/>
  <c r="B99" i="25"/>
  <c r="A99" i="25"/>
  <c r="D98" i="25"/>
  <c r="C98" i="25"/>
  <c r="B98" i="25"/>
  <c r="A98" i="25"/>
  <c r="D97" i="25"/>
  <c r="C97" i="25"/>
  <c r="B97" i="25"/>
  <c r="A97" i="25"/>
  <c r="D96" i="25"/>
  <c r="C96" i="25"/>
  <c r="B96" i="25"/>
  <c r="A96" i="25"/>
  <c r="D95" i="25"/>
  <c r="C95" i="25"/>
  <c r="B95" i="25"/>
  <c r="A95" i="25"/>
  <c r="D94" i="25"/>
  <c r="C94" i="25"/>
  <c r="B94" i="25"/>
  <c r="A94" i="25"/>
  <c r="D93" i="25"/>
  <c r="C93" i="25"/>
  <c r="B93" i="25"/>
  <c r="A93" i="25"/>
  <c r="D92" i="25"/>
  <c r="C92" i="25"/>
  <c r="B92" i="25"/>
  <c r="A92" i="25"/>
  <c r="D91" i="25"/>
  <c r="C91" i="25"/>
  <c r="B91" i="25"/>
  <c r="A91" i="25"/>
  <c r="D90" i="25"/>
  <c r="C90" i="25"/>
  <c r="B90" i="25"/>
  <c r="A90" i="25"/>
  <c r="D89" i="25"/>
  <c r="C89" i="25"/>
  <c r="B89" i="25"/>
  <c r="A89" i="25"/>
  <c r="D88" i="25"/>
  <c r="C88" i="25"/>
  <c r="B88" i="25"/>
  <c r="A88" i="25"/>
  <c r="D87" i="25"/>
  <c r="C87" i="25"/>
  <c r="B87" i="25"/>
  <c r="A87" i="25"/>
  <c r="D86" i="25"/>
  <c r="C86" i="25"/>
  <c r="B86" i="25"/>
  <c r="A86" i="25"/>
  <c r="D85" i="25"/>
  <c r="C85" i="25"/>
  <c r="B85" i="25"/>
  <c r="A85" i="25"/>
  <c r="D84" i="25"/>
  <c r="C84" i="25"/>
  <c r="B84" i="25"/>
  <c r="A84" i="25"/>
  <c r="D83" i="25"/>
  <c r="C83" i="25"/>
  <c r="B83" i="25"/>
  <c r="A83" i="25"/>
  <c r="D82" i="25"/>
  <c r="C82" i="25"/>
  <c r="B82" i="25"/>
  <c r="A82" i="25"/>
  <c r="D81" i="25"/>
  <c r="C81" i="25"/>
  <c r="B81" i="25"/>
  <c r="A81" i="25"/>
  <c r="D80" i="25"/>
  <c r="C80" i="25"/>
  <c r="B80" i="25"/>
  <c r="A80" i="25"/>
  <c r="D79" i="25"/>
  <c r="C79" i="25"/>
  <c r="B79" i="25"/>
  <c r="A79" i="25"/>
  <c r="D78" i="25"/>
  <c r="C78" i="25"/>
  <c r="B78" i="25"/>
  <c r="A78" i="25"/>
  <c r="D77" i="25"/>
  <c r="C77" i="25"/>
  <c r="B77" i="25"/>
  <c r="A77" i="25"/>
  <c r="D76" i="25"/>
  <c r="C76" i="25"/>
  <c r="B76" i="25"/>
  <c r="A76" i="25"/>
  <c r="D75" i="25"/>
  <c r="C75" i="25"/>
  <c r="B75" i="25"/>
  <c r="A75" i="25"/>
  <c r="D74" i="25"/>
  <c r="C74" i="25"/>
  <c r="B74" i="25"/>
  <c r="A74" i="25"/>
  <c r="D73" i="25"/>
  <c r="C73" i="25"/>
  <c r="B73" i="25"/>
  <c r="A73" i="25"/>
  <c r="D72" i="25"/>
  <c r="C72" i="25"/>
  <c r="B72" i="25"/>
  <c r="A72" i="25"/>
  <c r="D71" i="25"/>
  <c r="C71" i="25"/>
  <c r="B71" i="25"/>
  <c r="A71" i="25"/>
  <c r="D70" i="25"/>
  <c r="C70" i="25"/>
  <c r="B70" i="25"/>
  <c r="A70" i="25"/>
  <c r="D69" i="25"/>
  <c r="C69" i="25"/>
  <c r="B69" i="25"/>
  <c r="A69" i="25"/>
  <c r="D68" i="25"/>
  <c r="C68" i="25"/>
  <c r="B68" i="25"/>
  <c r="A68" i="25"/>
  <c r="D67" i="25"/>
  <c r="C67" i="25"/>
  <c r="B67" i="25"/>
  <c r="A67" i="25"/>
  <c r="D66" i="25"/>
  <c r="C66" i="25"/>
  <c r="B66" i="25"/>
  <c r="A66" i="25"/>
  <c r="D65" i="25"/>
  <c r="C65" i="25"/>
  <c r="B65" i="25"/>
  <c r="A65" i="25"/>
  <c r="D64" i="25"/>
  <c r="C64" i="25"/>
  <c r="B64" i="25"/>
  <c r="A64" i="25"/>
  <c r="D63" i="25"/>
  <c r="C63" i="25"/>
  <c r="B63" i="25"/>
  <c r="A63" i="25"/>
  <c r="D62" i="25"/>
  <c r="C62" i="25"/>
  <c r="B62" i="25"/>
  <c r="A62" i="25"/>
  <c r="D61" i="25"/>
  <c r="C61" i="25"/>
  <c r="B61" i="25"/>
  <c r="A61" i="25"/>
  <c r="D60" i="25"/>
  <c r="C60" i="25"/>
  <c r="B60" i="25"/>
  <c r="A60" i="25"/>
  <c r="D59" i="25"/>
  <c r="C59" i="25"/>
  <c r="B59" i="25"/>
  <c r="A59" i="25"/>
  <c r="D58" i="25"/>
  <c r="C58" i="25"/>
  <c r="B58" i="25"/>
  <c r="A58" i="25"/>
  <c r="D57" i="25"/>
  <c r="C57" i="25"/>
  <c r="B57" i="25"/>
  <c r="A57" i="25"/>
  <c r="D56" i="25"/>
  <c r="C56" i="25"/>
  <c r="B56" i="25"/>
  <c r="A56" i="25"/>
  <c r="D55" i="25"/>
  <c r="C55" i="25"/>
  <c r="B55" i="25"/>
  <c r="A55" i="25"/>
  <c r="D54" i="25"/>
  <c r="C54" i="25"/>
  <c r="B54" i="25"/>
  <c r="A54" i="25"/>
  <c r="D53" i="25"/>
  <c r="C53" i="25"/>
  <c r="B53" i="25"/>
  <c r="A53" i="25"/>
  <c r="D52" i="25"/>
  <c r="C52" i="25"/>
  <c r="B52" i="25"/>
  <c r="A52" i="25"/>
  <c r="D51" i="25"/>
  <c r="C51" i="25"/>
  <c r="B51" i="25"/>
  <c r="A51" i="25"/>
  <c r="D50" i="25"/>
  <c r="C50" i="25"/>
  <c r="B50" i="25"/>
  <c r="A50" i="25"/>
  <c r="D49" i="25"/>
  <c r="C49" i="25"/>
  <c r="B49" i="25"/>
  <c r="A49" i="25"/>
  <c r="D48" i="25"/>
  <c r="C48" i="25"/>
  <c r="B48" i="25"/>
  <c r="A48" i="25"/>
  <c r="D47" i="25"/>
  <c r="C47" i="25"/>
  <c r="B47" i="25"/>
  <c r="A47" i="25"/>
  <c r="D46" i="25"/>
  <c r="C46" i="25"/>
  <c r="B46" i="25"/>
  <c r="A46" i="25"/>
  <c r="D45" i="25"/>
  <c r="C45" i="25"/>
  <c r="B45" i="25"/>
  <c r="A45" i="25"/>
  <c r="D44" i="25"/>
  <c r="C44" i="25"/>
  <c r="B44" i="25"/>
  <c r="A44" i="25"/>
  <c r="D43" i="25"/>
  <c r="C43" i="25"/>
  <c r="B43" i="25"/>
  <c r="A43" i="25"/>
  <c r="D42" i="25"/>
  <c r="C42" i="25"/>
  <c r="B42" i="25"/>
  <c r="A42" i="25"/>
  <c r="D41" i="25"/>
  <c r="C41" i="25"/>
  <c r="B41" i="25"/>
  <c r="A41" i="25"/>
  <c r="D40" i="25"/>
  <c r="C40" i="25"/>
  <c r="B40" i="25"/>
  <c r="A40" i="25"/>
  <c r="D39" i="25"/>
  <c r="C39" i="25"/>
  <c r="B39" i="25"/>
  <c r="A39" i="25"/>
  <c r="D38" i="25"/>
  <c r="C38" i="25"/>
  <c r="B38" i="25"/>
  <c r="A38" i="25"/>
  <c r="D37" i="25"/>
  <c r="C37" i="25"/>
  <c r="B37" i="25"/>
  <c r="A37" i="25"/>
  <c r="D36" i="25"/>
  <c r="C36" i="25"/>
  <c r="B36" i="25"/>
  <c r="A36" i="25"/>
  <c r="D35" i="25"/>
  <c r="C35" i="25"/>
  <c r="B35" i="25"/>
  <c r="A35" i="25"/>
  <c r="D34" i="25"/>
  <c r="C34" i="25"/>
  <c r="B34" i="25"/>
  <c r="A34" i="25"/>
  <c r="D33" i="25"/>
  <c r="C33" i="25"/>
  <c r="B33" i="25"/>
  <c r="A33" i="25"/>
  <c r="D32" i="25"/>
  <c r="C32" i="25"/>
  <c r="B32" i="25"/>
  <c r="A32" i="25"/>
  <c r="D31" i="25"/>
  <c r="C31" i="25"/>
  <c r="B31" i="25"/>
  <c r="A31" i="25"/>
  <c r="D30" i="25"/>
  <c r="C30" i="25"/>
  <c r="B30" i="25"/>
  <c r="A30" i="25"/>
  <c r="D29" i="25"/>
  <c r="C29" i="25"/>
  <c r="B29" i="25"/>
  <c r="A29" i="25"/>
  <c r="D28" i="25"/>
  <c r="C28" i="25"/>
  <c r="B28" i="25"/>
  <c r="A28" i="25"/>
  <c r="D27" i="25"/>
  <c r="C27" i="25"/>
  <c r="B27" i="25"/>
  <c r="A27" i="25"/>
  <c r="D26" i="25"/>
  <c r="C26" i="25"/>
  <c r="B26" i="25"/>
  <c r="A26" i="25"/>
  <c r="D25" i="25"/>
  <c r="C25" i="25"/>
  <c r="B25" i="25"/>
  <c r="A25" i="25"/>
  <c r="D24" i="25"/>
  <c r="C24" i="25"/>
  <c r="B24" i="25"/>
  <c r="A24" i="25"/>
  <c r="D23" i="25"/>
  <c r="C23" i="25"/>
  <c r="B23" i="25"/>
  <c r="A23" i="25"/>
  <c r="D22" i="25"/>
  <c r="C22" i="25"/>
  <c r="B22" i="25"/>
  <c r="A22" i="25"/>
  <c r="D21" i="25"/>
  <c r="C21" i="25"/>
  <c r="B21" i="25"/>
  <c r="A21" i="25"/>
  <c r="D20" i="25"/>
  <c r="C20" i="25"/>
  <c r="B20" i="25"/>
  <c r="A20" i="25"/>
  <c r="D19" i="25"/>
  <c r="C19" i="25"/>
  <c r="B19" i="25"/>
  <c r="A19" i="25"/>
  <c r="D18" i="25"/>
  <c r="C18" i="25"/>
  <c r="B18" i="25"/>
  <c r="A18" i="25"/>
  <c r="D17" i="25"/>
  <c r="C17" i="25"/>
  <c r="B17" i="25"/>
  <c r="A17" i="25"/>
  <c r="D16" i="25"/>
  <c r="C16" i="25"/>
  <c r="B16" i="25"/>
  <c r="A16" i="25"/>
  <c r="D15" i="25"/>
  <c r="C15" i="25"/>
  <c r="B15" i="25"/>
  <c r="A15" i="25"/>
  <c r="D14" i="25"/>
  <c r="C14" i="25"/>
  <c r="B14" i="25"/>
  <c r="A14" i="25"/>
  <c r="D13" i="25"/>
  <c r="C13" i="25"/>
  <c r="B13" i="25"/>
  <c r="A13" i="25"/>
  <c r="D12" i="25"/>
  <c r="C12" i="25"/>
  <c r="B12" i="25"/>
  <c r="A12" i="25"/>
  <c r="D11" i="25"/>
  <c r="C11" i="25"/>
  <c r="B11" i="25"/>
  <c r="A11" i="25"/>
  <c r="D10" i="25"/>
  <c r="C10" i="25"/>
  <c r="B10" i="25"/>
  <c r="A10" i="25"/>
  <c r="D9" i="25"/>
  <c r="C9" i="25"/>
  <c r="B9" i="25"/>
  <c r="A9" i="25"/>
  <c r="D8" i="25"/>
  <c r="C8" i="25"/>
  <c r="B8" i="25"/>
  <c r="A8" i="25"/>
  <c r="D7" i="25"/>
  <c r="C7" i="25"/>
  <c r="B7" i="25"/>
  <c r="A7" i="25"/>
  <c r="D6" i="25"/>
  <c r="C6" i="25"/>
  <c r="B6" i="25"/>
  <c r="A6" i="25"/>
  <c r="D5" i="25"/>
  <c r="C5" i="25"/>
  <c r="B5" i="25"/>
  <c r="A5" i="25"/>
  <c r="D4" i="25"/>
  <c r="C4" i="25"/>
  <c r="B4" i="25"/>
  <c r="A4" i="25"/>
  <c r="D140" i="24"/>
  <c r="C140" i="24"/>
  <c r="B140" i="24"/>
  <c r="A140" i="24"/>
  <c r="D139" i="24"/>
  <c r="C139" i="24"/>
  <c r="B139" i="24"/>
  <c r="A139" i="24"/>
  <c r="D138" i="24"/>
  <c r="C138" i="24"/>
  <c r="B138" i="24"/>
  <c r="A138" i="24"/>
  <c r="D137" i="24"/>
  <c r="C137" i="24"/>
  <c r="B137" i="24"/>
  <c r="A137" i="24"/>
  <c r="D136" i="24"/>
  <c r="C136" i="24"/>
  <c r="B136" i="24"/>
  <c r="A136" i="24"/>
  <c r="D135" i="24"/>
  <c r="C135" i="24"/>
  <c r="B135" i="24"/>
  <c r="A135" i="24"/>
  <c r="D134" i="24"/>
  <c r="C134" i="24"/>
  <c r="B134" i="24"/>
  <c r="A134" i="24"/>
  <c r="D133" i="24"/>
  <c r="C133" i="24"/>
  <c r="B133" i="24"/>
  <c r="A133" i="24"/>
  <c r="D132" i="24"/>
  <c r="C132" i="24"/>
  <c r="B132" i="24"/>
  <c r="A132" i="24"/>
  <c r="D131" i="24"/>
  <c r="C131" i="24"/>
  <c r="B131" i="24"/>
  <c r="A131" i="24"/>
  <c r="D130" i="24"/>
  <c r="C130" i="24"/>
  <c r="B130" i="24"/>
  <c r="A130" i="24"/>
  <c r="D129" i="24"/>
  <c r="C129" i="24"/>
  <c r="B129" i="24"/>
  <c r="A129" i="24"/>
  <c r="D128" i="24"/>
  <c r="C128" i="24"/>
  <c r="B128" i="24"/>
  <c r="A128" i="24"/>
  <c r="D127" i="24"/>
  <c r="C127" i="24"/>
  <c r="B127" i="24"/>
  <c r="A127" i="24"/>
  <c r="D126" i="24"/>
  <c r="C126" i="24"/>
  <c r="B126" i="24"/>
  <c r="A126" i="24"/>
  <c r="D125" i="24"/>
  <c r="C125" i="24"/>
  <c r="B125" i="24"/>
  <c r="A125" i="24"/>
  <c r="D124" i="24"/>
  <c r="C124" i="24"/>
  <c r="B124" i="24"/>
  <c r="A124" i="24"/>
  <c r="D123" i="24"/>
  <c r="C123" i="24"/>
  <c r="B123" i="24"/>
  <c r="A123" i="24"/>
  <c r="D122" i="24"/>
  <c r="C122" i="24"/>
  <c r="B122" i="24"/>
  <c r="A122" i="24"/>
  <c r="D121" i="24"/>
  <c r="C121" i="24"/>
  <c r="B121" i="24"/>
  <c r="A121" i="24"/>
  <c r="D120" i="24"/>
  <c r="C120" i="24"/>
  <c r="B120" i="24"/>
  <c r="A120" i="24"/>
  <c r="D119" i="24"/>
  <c r="C119" i="24"/>
  <c r="B119" i="24"/>
  <c r="A119" i="24"/>
  <c r="D118" i="24"/>
  <c r="C118" i="24"/>
  <c r="B118" i="24"/>
  <c r="A118" i="24"/>
  <c r="D117" i="24"/>
  <c r="C117" i="24"/>
  <c r="B117" i="24"/>
  <c r="A117" i="24"/>
  <c r="D116" i="24"/>
  <c r="C116" i="24"/>
  <c r="B116" i="24"/>
  <c r="A116" i="24"/>
  <c r="D115" i="24"/>
  <c r="C115" i="24"/>
  <c r="B115" i="24"/>
  <c r="A115" i="24"/>
  <c r="D114" i="24"/>
  <c r="C114" i="24"/>
  <c r="B114" i="24"/>
  <c r="A114" i="24"/>
  <c r="D113" i="24"/>
  <c r="C113" i="24"/>
  <c r="B113" i="24"/>
  <c r="A113" i="24"/>
  <c r="D112" i="24"/>
  <c r="C112" i="24"/>
  <c r="B112" i="24"/>
  <c r="A112" i="24"/>
  <c r="D111" i="24"/>
  <c r="C111" i="24"/>
  <c r="B111" i="24"/>
  <c r="A111" i="24"/>
  <c r="D110" i="24"/>
  <c r="C110" i="24"/>
  <c r="B110" i="24"/>
  <c r="A110" i="24"/>
  <c r="D109" i="24"/>
  <c r="C109" i="24"/>
  <c r="B109" i="24"/>
  <c r="A109" i="24"/>
  <c r="D108" i="24"/>
  <c r="C108" i="24"/>
  <c r="B108" i="24"/>
  <c r="A108" i="24"/>
  <c r="D107" i="24"/>
  <c r="C107" i="24"/>
  <c r="B107" i="24"/>
  <c r="A107" i="24"/>
  <c r="D106" i="24"/>
  <c r="C106" i="24"/>
  <c r="B106" i="24"/>
  <c r="A106" i="24"/>
  <c r="D105" i="24"/>
  <c r="C105" i="24"/>
  <c r="B105" i="24"/>
  <c r="A105" i="24"/>
  <c r="D104" i="24"/>
  <c r="C104" i="24"/>
  <c r="B104" i="24"/>
  <c r="A104" i="24"/>
  <c r="D103" i="24"/>
  <c r="C103" i="24"/>
  <c r="B103" i="24"/>
  <c r="A103" i="24"/>
  <c r="D102" i="24"/>
  <c r="C102" i="24"/>
  <c r="B102" i="24"/>
  <c r="A102" i="24"/>
  <c r="D101" i="24"/>
  <c r="C101" i="24"/>
  <c r="B101" i="24"/>
  <c r="A101" i="24"/>
  <c r="D100" i="24"/>
  <c r="C100" i="24"/>
  <c r="B100" i="24"/>
  <c r="A100" i="24"/>
  <c r="D99" i="24"/>
  <c r="C99" i="24"/>
  <c r="B99" i="24"/>
  <c r="A99" i="24"/>
  <c r="D98" i="24"/>
  <c r="C98" i="24"/>
  <c r="B98" i="24"/>
  <c r="A98" i="24"/>
  <c r="D97" i="24"/>
  <c r="C97" i="24"/>
  <c r="B97" i="24"/>
  <c r="A97" i="24"/>
  <c r="D96" i="24"/>
  <c r="C96" i="24"/>
  <c r="B96" i="24"/>
  <c r="A96" i="24"/>
  <c r="D95" i="24"/>
  <c r="C95" i="24"/>
  <c r="B95" i="24"/>
  <c r="A95" i="24"/>
  <c r="D94" i="24"/>
  <c r="C94" i="24"/>
  <c r="B94" i="24"/>
  <c r="A94" i="24"/>
  <c r="D93" i="24"/>
  <c r="C93" i="24"/>
  <c r="B93" i="24"/>
  <c r="A93" i="24"/>
  <c r="D92" i="24"/>
  <c r="C92" i="24"/>
  <c r="B92" i="24"/>
  <c r="A92" i="24"/>
  <c r="D91" i="24"/>
  <c r="C91" i="24"/>
  <c r="B91" i="24"/>
  <c r="A91" i="24"/>
  <c r="D90" i="24"/>
  <c r="C90" i="24"/>
  <c r="B90" i="24"/>
  <c r="A90" i="24"/>
  <c r="D89" i="24"/>
  <c r="C89" i="24"/>
  <c r="B89" i="24"/>
  <c r="A89" i="24"/>
  <c r="D88" i="24"/>
  <c r="C88" i="24"/>
  <c r="B88" i="24"/>
  <c r="A88" i="24"/>
  <c r="D87" i="24"/>
  <c r="C87" i="24"/>
  <c r="B87" i="24"/>
  <c r="A87" i="24"/>
  <c r="D86" i="24"/>
  <c r="C86" i="24"/>
  <c r="B86" i="24"/>
  <c r="A86" i="24"/>
  <c r="D85" i="24"/>
  <c r="C85" i="24"/>
  <c r="B85" i="24"/>
  <c r="A85" i="24"/>
  <c r="D84" i="24"/>
  <c r="C84" i="24"/>
  <c r="B84" i="24"/>
  <c r="A84" i="24"/>
  <c r="D83" i="24"/>
  <c r="C83" i="24"/>
  <c r="B83" i="24"/>
  <c r="A83" i="24"/>
  <c r="D82" i="24"/>
  <c r="C82" i="24"/>
  <c r="B82" i="24"/>
  <c r="A82" i="24"/>
  <c r="D81" i="24"/>
  <c r="C81" i="24"/>
  <c r="B81" i="24"/>
  <c r="A81" i="24"/>
  <c r="D80" i="24"/>
  <c r="C80" i="24"/>
  <c r="B80" i="24"/>
  <c r="A80" i="24"/>
  <c r="D79" i="24"/>
  <c r="C79" i="24"/>
  <c r="B79" i="24"/>
  <c r="A79" i="24"/>
  <c r="D78" i="24"/>
  <c r="C78" i="24"/>
  <c r="B78" i="24"/>
  <c r="A78" i="24"/>
  <c r="D77" i="24"/>
  <c r="C77" i="24"/>
  <c r="B77" i="24"/>
  <c r="A77" i="24"/>
  <c r="D76" i="24"/>
  <c r="C76" i="24"/>
  <c r="B76" i="24"/>
  <c r="A76" i="24"/>
  <c r="D75" i="24"/>
  <c r="C75" i="24"/>
  <c r="B75" i="24"/>
  <c r="A75" i="24"/>
  <c r="D74" i="24"/>
  <c r="C74" i="24"/>
  <c r="B74" i="24"/>
  <c r="A74" i="24"/>
  <c r="D73" i="24"/>
  <c r="C73" i="24"/>
  <c r="B73" i="24"/>
  <c r="A73" i="24"/>
  <c r="D72" i="24"/>
  <c r="C72" i="24"/>
  <c r="B72" i="24"/>
  <c r="A72" i="24"/>
  <c r="D71" i="24"/>
  <c r="C71" i="24"/>
  <c r="B71" i="24"/>
  <c r="A71" i="24"/>
  <c r="D70" i="24"/>
  <c r="C70" i="24"/>
  <c r="B70" i="24"/>
  <c r="A70" i="24"/>
  <c r="D69" i="24"/>
  <c r="C69" i="24"/>
  <c r="B69" i="24"/>
  <c r="A69" i="24"/>
  <c r="D68" i="24"/>
  <c r="C68" i="24"/>
  <c r="B68" i="24"/>
  <c r="A68" i="24"/>
  <c r="D67" i="24"/>
  <c r="C67" i="24"/>
  <c r="B67" i="24"/>
  <c r="A67" i="24"/>
  <c r="D66" i="24"/>
  <c r="C66" i="24"/>
  <c r="B66" i="24"/>
  <c r="A66" i="24"/>
  <c r="D65" i="24"/>
  <c r="C65" i="24"/>
  <c r="B65" i="24"/>
  <c r="A65" i="24"/>
  <c r="D64" i="24"/>
  <c r="C64" i="24"/>
  <c r="B64" i="24"/>
  <c r="A64" i="24"/>
  <c r="D63" i="24"/>
  <c r="C63" i="24"/>
  <c r="B63" i="24"/>
  <c r="A63" i="24"/>
  <c r="D62" i="24"/>
  <c r="C62" i="24"/>
  <c r="B62" i="24"/>
  <c r="A62" i="24"/>
  <c r="D61" i="24"/>
  <c r="C61" i="24"/>
  <c r="B61" i="24"/>
  <c r="A61" i="24"/>
  <c r="D60" i="24"/>
  <c r="C60" i="24"/>
  <c r="B60" i="24"/>
  <c r="A60" i="24"/>
  <c r="D59" i="24"/>
  <c r="C59" i="24"/>
  <c r="B59" i="24"/>
  <c r="A59" i="24"/>
  <c r="D58" i="24"/>
  <c r="C58" i="24"/>
  <c r="B58" i="24"/>
  <c r="A58" i="24"/>
  <c r="D57" i="24"/>
  <c r="C57" i="24"/>
  <c r="B57" i="24"/>
  <c r="A57" i="24"/>
  <c r="D56" i="24"/>
  <c r="C56" i="24"/>
  <c r="B56" i="24"/>
  <c r="A56" i="24"/>
  <c r="D55" i="24"/>
  <c r="C55" i="24"/>
  <c r="B55" i="24"/>
  <c r="A55" i="24"/>
  <c r="D54" i="24"/>
  <c r="C54" i="24"/>
  <c r="B54" i="24"/>
  <c r="A54" i="24"/>
  <c r="D53" i="24"/>
  <c r="C53" i="24"/>
  <c r="B53" i="24"/>
  <c r="A53" i="24"/>
  <c r="D52" i="24"/>
  <c r="C52" i="24"/>
  <c r="B52" i="24"/>
  <c r="A52" i="24"/>
  <c r="D51" i="24"/>
  <c r="C51" i="24"/>
  <c r="B51" i="24"/>
  <c r="A51" i="24"/>
  <c r="D50" i="24"/>
  <c r="C50" i="24"/>
  <c r="B50" i="24"/>
  <c r="A50" i="24"/>
  <c r="D49" i="24"/>
  <c r="C49" i="24"/>
  <c r="B49" i="24"/>
  <c r="A49" i="24"/>
  <c r="D48" i="24"/>
  <c r="C48" i="24"/>
  <c r="B48" i="24"/>
  <c r="A48" i="24"/>
  <c r="D47" i="24"/>
  <c r="C47" i="24"/>
  <c r="B47" i="24"/>
  <c r="A47" i="24"/>
  <c r="D46" i="24"/>
  <c r="C46" i="24"/>
  <c r="B46" i="24"/>
  <c r="A46" i="24"/>
  <c r="D45" i="24"/>
  <c r="C45" i="24"/>
  <c r="B45" i="24"/>
  <c r="A45" i="24"/>
  <c r="D44" i="24"/>
  <c r="C44" i="24"/>
  <c r="B44" i="24"/>
  <c r="A44" i="24"/>
  <c r="D43" i="24"/>
  <c r="C43" i="24"/>
  <c r="B43" i="24"/>
  <c r="A43" i="24"/>
  <c r="D42" i="24"/>
  <c r="C42" i="24"/>
  <c r="B42" i="24"/>
  <c r="A42" i="24"/>
  <c r="D41" i="24"/>
  <c r="C41" i="24"/>
  <c r="B41" i="24"/>
  <c r="A41" i="24"/>
  <c r="D40" i="24"/>
  <c r="C40" i="24"/>
  <c r="B40" i="24"/>
  <c r="A40" i="24"/>
  <c r="D39" i="24"/>
  <c r="C39" i="24"/>
  <c r="B39" i="24"/>
  <c r="A39" i="24"/>
  <c r="D38" i="24"/>
  <c r="C38" i="24"/>
  <c r="B38" i="24"/>
  <c r="A38" i="24"/>
  <c r="D37" i="24"/>
  <c r="C37" i="24"/>
  <c r="B37" i="24"/>
  <c r="A37" i="24"/>
  <c r="D36" i="24"/>
  <c r="C36" i="24"/>
  <c r="B36" i="24"/>
  <c r="A36" i="24"/>
  <c r="D35" i="24"/>
  <c r="C35" i="24"/>
  <c r="B35" i="24"/>
  <c r="A35" i="24"/>
  <c r="D34" i="24"/>
  <c r="C34" i="24"/>
  <c r="B34" i="24"/>
  <c r="A34" i="24"/>
  <c r="D33" i="24"/>
  <c r="C33" i="24"/>
  <c r="B33" i="24"/>
  <c r="A33" i="24"/>
  <c r="D32" i="24"/>
  <c r="C32" i="24"/>
  <c r="B32" i="24"/>
  <c r="A32" i="24"/>
  <c r="D31" i="24"/>
  <c r="C31" i="24"/>
  <c r="B31" i="24"/>
  <c r="A31" i="24"/>
  <c r="D30" i="24"/>
  <c r="C30" i="24"/>
  <c r="B30" i="24"/>
  <c r="A30" i="24"/>
  <c r="D29" i="24"/>
  <c r="C29" i="24"/>
  <c r="B29" i="24"/>
  <c r="A29" i="24"/>
  <c r="D28" i="24"/>
  <c r="C28" i="24"/>
  <c r="B28" i="24"/>
  <c r="A28" i="24"/>
  <c r="D27" i="24"/>
  <c r="C27" i="24"/>
  <c r="B27" i="24"/>
  <c r="A27" i="24"/>
  <c r="D26" i="24"/>
  <c r="C26" i="24"/>
  <c r="B26" i="24"/>
  <c r="A26" i="24"/>
  <c r="D25" i="24"/>
  <c r="C25" i="24"/>
  <c r="B25" i="24"/>
  <c r="A25" i="24"/>
  <c r="D24" i="24"/>
  <c r="C24" i="24"/>
  <c r="B24" i="24"/>
  <c r="A24" i="24"/>
  <c r="D23" i="24"/>
  <c r="C23" i="24"/>
  <c r="B23" i="24"/>
  <c r="A23" i="24"/>
  <c r="D22" i="24"/>
  <c r="C22" i="24"/>
  <c r="B22" i="24"/>
  <c r="A22" i="24"/>
  <c r="D21" i="24"/>
  <c r="C21" i="24"/>
  <c r="B21" i="24"/>
  <c r="A21" i="24"/>
  <c r="D20" i="24"/>
  <c r="C20" i="24"/>
  <c r="B20" i="24"/>
  <c r="A20" i="24"/>
  <c r="D19" i="24"/>
  <c r="C19" i="24"/>
  <c r="B19" i="24"/>
  <c r="A19" i="24"/>
  <c r="D18" i="24"/>
  <c r="C18" i="24"/>
  <c r="B18" i="24"/>
  <c r="A18" i="24"/>
  <c r="D17" i="24"/>
  <c r="C17" i="24"/>
  <c r="B17" i="24"/>
  <c r="A17" i="24"/>
  <c r="D16" i="24"/>
  <c r="C16" i="24"/>
  <c r="B16" i="24"/>
  <c r="A16" i="24"/>
  <c r="D15" i="24"/>
  <c r="C15" i="24"/>
  <c r="B15" i="24"/>
  <c r="A15" i="24"/>
  <c r="D14" i="24"/>
  <c r="C14" i="24"/>
  <c r="B14" i="24"/>
  <c r="A14" i="24"/>
  <c r="D13" i="24"/>
  <c r="C13" i="24"/>
  <c r="B13" i="24"/>
  <c r="A13" i="24"/>
  <c r="D12" i="24"/>
  <c r="C12" i="24"/>
  <c r="B12" i="24"/>
  <c r="A12" i="24"/>
  <c r="D11" i="24"/>
  <c r="C11" i="24"/>
  <c r="B11" i="24"/>
  <c r="A11" i="24"/>
  <c r="D10" i="24"/>
  <c r="C10" i="24"/>
  <c r="B10" i="24"/>
  <c r="A10" i="24"/>
  <c r="D9" i="24"/>
  <c r="C9" i="24"/>
  <c r="B9" i="24"/>
  <c r="A9" i="24"/>
  <c r="D8" i="24"/>
  <c r="C8" i="24"/>
  <c r="B8" i="24"/>
  <c r="A8" i="24"/>
  <c r="D7" i="24"/>
  <c r="C7" i="24"/>
  <c r="B7" i="24"/>
  <c r="A7" i="24"/>
  <c r="D6" i="24"/>
  <c r="C6" i="24"/>
  <c r="B6" i="24"/>
  <c r="A6" i="24"/>
  <c r="D5" i="24"/>
  <c r="C5" i="24"/>
  <c r="B5" i="24"/>
  <c r="A5" i="24"/>
  <c r="D4" i="24"/>
  <c r="C4" i="24"/>
  <c r="B4" i="24"/>
  <c r="A4" i="24"/>
  <c r="D1" i="24"/>
  <c r="D140" i="23"/>
  <c r="C140" i="23"/>
  <c r="B140" i="23"/>
  <c r="A140" i="23"/>
  <c r="D139" i="23"/>
  <c r="C139" i="23"/>
  <c r="B139" i="23"/>
  <c r="A139" i="23"/>
  <c r="D138" i="23"/>
  <c r="C138" i="23"/>
  <c r="B138" i="23"/>
  <c r="A138" i="23"/>
  <c r="D137" i="23"/>
  <c r="C137" i="23"/>
  <c r="B137" i="23"/>
  <c r="A137" i="23"/>
  <c r="D136" i="23"/>
  <c r="C136" i="23"/>
  <c r="B136" i="23"/>
  <c r="A136" i="23"/>
  <c r="D135" i="23"/>
  <c r="C135" i="23"/>
  <c r="B135" i="23"/>
  <c r="A135" i="23"/>
  <c r="D134" i="23"/>
  <c r="C134" i="23"/>
  <c r="B134" i="23"/>
  <c r="A134" i="23"/>
  <c r="D133" i="23"/>
  <c r="C133" i="23"/>
  <c r="B133" i="23"/>
  <c r="A133" i="23"/>
  <c r="D132" i="23"/>
  <c r="C132" i="23"/>
  <c r="B132" i="23"/>
  <c r="A132" i="23"/>
  <c r="D131" i="23"/>
  <c r="C131" i="23"/>
  <c r="B131" i="23"/>
  <c r="A131" i="23"/>
  <c r="D130" i="23"/>
  <c r="C130" i="23"/>
  <c r="B130" i="23"/>
  <c r="A130" i="23"/>
  <c r="D129" i="23"/>
  <c r="C129" i="23"/>
  <c r="B129" i="23"/>
  <c r="A129" i="23"/>
  <c r="D128" i="23"/>
  <c r="C128" i="23"/>
  <c r="B128" i="23"/>
  <c r="A128" i="23"/>
  <c r="D127" i="23"/>
  <c r="C127" i="23"/>
  <c r="B127" i="23"/>
  <c r="A127" i="23"/>
  <c r="D126" i="23"/>
  <c r="C126" i="23"/>
  <c r="B126" i="23"/>
  <c r="A126" i="23"/>
  <c r="D125" i="23"/>
  <c r="C125" i="23"/>
  <c r="B125" i="23"/>
  <c r="A125" i="23"/>
  <c r="D124" i="23"/>
  <c r="C124" i="23"/>
  <c r="B124" i="23"/>
  <c r="A124" i="23"/>
  <c r="D123" i="23"/>
  <c r="C123" i="23"/>
  <c r="B123" i="23"/>
  <c r="A123" i="23"/>
  <c r="D122" i="23"/>
  <c r="C122" i="23"/>
  <c r="B122" i="23"/>
  <c r="A122" i="23"/>
  <c r="D121" i="23"/>
  <c r="C121" i="23"/>
  <c r="B121" i="23"/>
  <c r="A121" i="23"/>
  <c r="D120" i="23"/>
  <c r="C120" i="23"/>
  <c r="B120" i="23"/>
  <c r="A120" i="23"/>
  <c r="D119" i="23"/>
  <c r="C119" i="23"/>
  <c r="B119" i="23"/>
  <c r="A119" i="23"/>
  <c r="D118" i="23"/>
  <c r="C118" i="23"/>
  <c r="B118" i="23"/>
  <c r="A118" i="23"/>
  <c r="D117" i="23"/>
  <c r="C117" i="23"/>
  <c r="B117" i="23"/>
  <c r="A117" i="23"/>
  <c r="D116" i="23"/>
  <c r="C116" i="23"/>
  <c r="B116" i="23"/>
  <c r="A116" i="23"/>
  <c r="D115" i="23"/>
  <c r="C115" i="23"/>
  <c r="B115" i="23"/>
  <c r="A115" i="23"/>
  <c r="D114" i="23"/>
  <c r="C114" i="23"/>
  <c r="B114" i="23"/>
  <c r="A114" i="23"/>
  <c r="D113" i="23"/>
  <c r="C113" i="23"/>
  <c r="B113" i="23"/>
  <c r="A113" i="23"/>
  <c r="D112" i="23"/>
  <c r="C112" i="23"/>
  <c r="B112" i="23"/>
  <c r="A112" i="23"/>
  <c r="D111" i="23"/>
  <c r="C111" i="23"/>
  <c r="B111" i="23"/>
  <c r="A111" i="23"/>
  <c r="D110" i="23"/>
  <c r="C110" i="23"/>
  <c r="B110" i="23"/>
  <c r="A110" i="23"/>
  <c r="D109" i="23"/>
  <c r="C109" i="23"/>
  <c r="B109" i="23"/>
  <c r="A109" i="23"/>
  <c r="D108" i="23"/>
  <c r="C108" i="23"/>
  <c r="B108" i="23"/>
  <c r="A108" i="23"/>
  <c r="D107" i="23"/>
  <c r="C107" i="23"/>
  <c r="B107" i="23"/>
  <c r="A107" i="23"/>
  <c r="D106" i="23"/>
  <c r="C106" i="23"/>
  <c r="B106" i="23"/>
  <c r="A106" i="23"/>
  <c r="D105" i="23"/>
  <c r="C105" i="23"/>
  <c r="B105" i="23"/>
  <c r="A105" i="23"/>
  <c r="D104" i="23"/>
  <c r="C104" i="23"/>
  <c r="B104" i="23"/>
  <c r="A104" i="23"/>
  <c r="D103" i="23"/>
  <c r="C103" i="23"/>
  <c r="B103" i="23"/>
  <c r="A103" i="23"/>
  <c r="D102" i="23"/>
  <c r="C102" i="23"/>
  <c r="B102" i="23"/>
  <c r="A102" i="23"/>
  <c r="D101" i="23"/>
  <c r="C101" i="23"/>
  <c r="B101" i="23"/>
  <c r="A101" i="23"/>
  <c r="D100" i="23"/>
  <c r="C100" i="23"/>
  <c r="B100" i="23"/>
  <c r="A100" i="23"/>
  <c r="D99" i="23"/>
  <c r="C99" i="23"/>
  <c r="B99" i="23"/>
  <c r="A99" i="23"/>
  <c r="D98" i="23"/>
  <c r="C98" i="23"/>
  <c r="B98" i="23"/>
  <c r="A98" i="23"/>
  <c r="D97" i="23"/>
  <c r="C97" i="23"/>
  <c r="B97" i="23"/>
  <c r="A97" i="23"/>
  <c r="D96" i="23"/>
  <c r="C96" i="23"/>
  <c r="B96" i="23"/>
  <c r="A96" i="23"/>
  <c r="D95" i="23"/>
  <c r="C95" i="23"/>
  <c r="B95" i="23"/>
  <c r="A95" i="23"/>
  <c r="D94" i="23"/>
  <c r="C94" i="23"/>
  <c r="B94" i="23"/>
  <c r="A94" i="23"/>
  <c r="D93" i="23"/>
  <c r="C93" i="23"/>
  <c r="B93" i="23"/>
  <c r="A93" i="23"/>
  <c r="D92" i="23"/>
  <c r="C92" i="23"/>
  <c r="B92" i="23"/>
  <c r="A92" i="23"/>
  <c r="D91" i="23"/>
  <c r="C91" i="23"/>
  <c r="B91" i="23"/>
  <c r="A91" i="23"/>
  <c r="D90" i="23"/>
  <c r="C90" i="23"/>
  <c r="B90" i="23"/>
  <c r="A90" i="23"/>
  <c r="D89" i="23"/>
  <c r="C89" i="23"/>
  <c r="B89" i="23"/>
  <c r="A89" i="23"/>
  <c r="D88" i="23"/>
  <c r="C88" i="23"/>
  <c r="B88" i="23"/>
  <c r="A88" i="23"/>
  <c r="D87" i="23"/>
  <c r="C87" i="23"/>
  <c r="B87" i="23"/>
  <c r="A87" i="23"/>
  <c r="D86" i="23"/>
  <c r="C86" i="23"/>
  <c r="B86" i="23"/>
  <c r="A86" i="23"/>
  <c r="D85" i="23"/>
  <c r="C85" i="23"/>
  <c r="B85" i="23"/>
  <c r="A85" i="23"/>
  <c r="D84" i="23"/>
  <c r="C84" i="23"/>
  <c r="B84" i="23"/>
  <c r="A84" i="23"/>
  <c r="D83" i="23"/>
  <c r="C83" i="23"/>
  <c r="B83" i="23"/>
  <c r="A83" i="23"/>
  <c r="D82" i="23"/>
  <c r="C82" i="23"/>
  <c r="B82" i="23"/>
  <c r="A82" i="23"/>
  <c r="D81" i="23"/>
  <c r="C81" i="23"/>
  <c r="B81" i="23"/>
  <c r="A81" i="23"/>
  <c r="D80" i="23"/>
  <c r="C80" i="23"/>
  <c r="B80" i="23"/>
  <c r="A80" i="23"/>
  <c r="D79" i="23"/>
  <c r="C79" i="23"/>
  <c r="B79" i="23"/>
  <c r="A79" i="23"/>
  <c r="D78" i="23"/>
  <c r="C78" i="23"/>
  <c r="B78" i="23"/>
  <c r="A78" i="23"/>
  <c r="D77" i="23"/>
  <c r="C77" i="23"/>
  <c r="B77" i="23"/>
  <c r="A77" i="23"/>
  <c r="D76" i="23"/>
  <c r="C76" i="23"/>
  <c r="B76" i="23"/>
  <c r="A76" i="23"/>
  <c r="D75" i="23"/>
  <c r="C75" i="23"/>
  <c r="B75" i="23"/>
  <c r="A75" i="23"/>
  <c r="D74" i="23"/>
  <c r="C74" i="23"/>
  <c r="B74" i="23"/>
  <c r="A74" i="23"/>
  <c r="D73" i="23"/>
  <c r="C73" i="23"/>
  <c r="B73" i="23"/>
  <c r="A73" i="23"/>
  <c r="D72" i="23"/>
  <c r="C72" i="23"/>
  <c r="B72" i="23"/>
  <c r="A72" i="23"/>
  <c r="D71" i="23"/>
  <c r="C71" i="23"/>
  <c r="B71" i="23"/>
  <c r="A71" i="23"/>
  <c r="D70" i="23"/>
  <c r="C70" i="23"/>
  <c r="B70" i="23"/>
  <c r="A70" i="23"/>
  <c r="D69" i="23"/>
  <c r="C69" i="23"/>
  <c r="B69" i="23"/>
  <c r="A69" i="23"/>
  <c r="D68" i="23"/>
  <c r="C68" i="23"/>
  <c r="B68" i="23"/>
  <c r="A68" i="23"/>
  <c r="D67" i="23"/>
  <c r="C67" i="23"/>
  <c r="B67" i="23"/>
  <c r="A67" i="23"/>
  <c r="D66" i="23"/>
  <c r="C66" i="23"/>
  <c r="B66" i="23"/>
  <c r="A66" i="23"/>
  <c r="D65" i="23"/>
  <c r="C65" i="23"/>
  <c r="B65" i="23"/>
  <c r="A65" i="23"/>
  <c r="D64" i="23"/>
  <c r="C64" i="23"/>
  <c r="B64" i="23"/>
  <c r="A64" i="23"/>
  <c r="D63" i="23"/>
  <c r="C63" i="23"/>
  <c r="B63" i="23"/>
  <c r="A63" i="23"/>
  <c r="D62" i="23"/>
  <c r="C62" i="23"/>
  <c r="B62" i="23"/>
  <c r="A62" i="23"/>
  <c r="D61" i="23"/>
  <c r="C61" i="23"/>
  <c r="B61" i="23"/>
  <c r="A61" i="23"/>
  <c r="D60" i="23"/>
  <c r="C60" i="23"/>
  <c r="B60" i="23"/>
  <c r="A60" i="23"/>
  <c r="D59" i="23"/>
  <c r="C59" i="23"/>
  <c r="B59" i="23"/>
  <c r="A59" i="23"/>
  <c r="D58" i="23"/>
  <c r="C58" i="23"/>
  <c r="B58" i="23"/>
  <c r="A58" i="23"/>
  <c r="D57" i="23"/>
  <c r="C57" i="23"/>
  <c r="B57" i="23"/>
  <c r="A57" i="23"/>
  <c r="D56" i="23"/>
  <c r="C56" i="23"/>
  <c r="B56" i="23"/>
  <c r="A56" i="23"/>
  <c r="D55" i="23"/>
  <c r="C55" i="23"/>
  <c r="B55" i="23"/>
  <c r="A55" i="23"/>
  <c r="D54" i="23"/>
  <c r="C54" i="23"/>
  <c r="B54" i="23"/>
  <c r="A54" i="23"/>
  <c r="D53" i="23"/>
  <c r="C53" i="23"/>
  <c r="B53" i="23"/>
  <c r="A53" i="23"/>
  <c r="D52" i="23"/>
  <c r="C52" i="23"/>
  <c r="B52" i="23"/>
  <c r="A52" i="23"/>
  <c r="D51" i="23"/>
  <c r="C51" i="23"/>
  <c r="B51" i="23"/>
  <c r="A51" i="23"/>
  <c r="D50" i="23"/>
  <c r="C50" i="23"/>
  <c r="B50" i="23"/>
  <c r="A50" i="23"/>
  <c r="D49" i="23"/>
  <c r="C49" i="23"/>
  <c r="B49" i="23"/>
  <c r="A49" i="23"/>
  <c r="D48" i="23"/>
  <c r="C48" i="23"/>
  <c r="B48" i="23"/>
  <c r="A48" i="23"/>
  <c r="D47" i="23"/>
  <c r="C47" i="23"/>
  <c r="B47" i="23"/>
  <c r="A47" i="23"/>
  <c r="D46" i="23"/>
  <c r="C46" i="23"/>
  <c r="B46" i="23"/>
  <c r="A46" i="23"/>
  <c r="D45" i="23"/>
  <c r="C45" i="23"/>
  <c r="B45" i="23"/>
  <c r="A45" i="23"/>
  <c r="D44" i="23"/>
  <c r="C44" i="23"/>
  <c r="B44" i="23"/>
  <c r="A44" i="23"/>
  <c r="D43" i="23"/>
  <c r="C43" i="23"/>
  <c r="B43" i="23"/>
  <c r="A43" i="23"/>
  <c r="D42" i="23"/>
  <c r="C42" i="23"/>
  <c r="B42" i="23"/>
  <c r="A42" i="23"/>
  <c r="D41" i="23"/>
  <c r="C41" i="23"/>
  <c r="B41" i="23"/>
  <c r="A41" i="23"/>
  <c r="D40" i="23"/>
  <c r="C40" i="23"/>
  <c r="B40" i="23"/>
  <c r="A40" i="23"/>
  <c r="D39" i="23"/>
  <c r="C39" i="23"/>
  <c r="B39" i="23"/>
  <c r="A39" i="23"/>
  <c r="D38" i="23"/>
  <c r="C38" i="23"/>
  <c r="B38" i="23"/>
  <c r="A38" i="23"/>
  <c r="D37" i="23"/>
  <c r="C37" i="23"/>
  <c r="B37" i="23"/>
  <c r="A37" i="23"/>
  <c r="D36" i="23"/>
  <c r="C36" i="23"/>
  <c r="B36" i="23"/>
  <c r="A36" i="23"/>
  <c r="D35" i="23"/>
  <c r="C35" i="23"/>
  <c r="B35" i="23"/>
  <c r="A35" i="23"/>
  <c r="D34" i="23"/>
  <c r="C34" i="23"/>
  <c r="B34" i="23"/>
  <c r="A34" i="23"/>
  <c r="D33" i="23"/>
  <c r="C33" i="23"/>
  <c r="B33" i="23"/>
  <c r="A33" i="23"/>
  <c r="D32" i="23"/>
  <c r="C32" i="23"/>
  <c r="B32" i="23"/>
  <c r="A32" i="23"/>
  <c r="D31" i="23"/>
  <c r="C31" i="23"/>
  <c r="B31" i="23"/>
  <c r="A31" i="23"/>
  <c r="D30" i="23"/>
  <c r="C30" i="23"/>
  <c r="B30" i="23"/>
  <c r="A30" i="23"/>
  <c r="D29" i="23"/>
  <c r="C29" i="23"/>
  <c r="B29" i="23"/>
  <c r="A29" i="23"/>
  <c r="D28" i="23"/>
  <c r="C28" i="23"/>
  <c r="B28" i="23"/>
  <c r="A28" i="23"/>
  <c r="D27" i="23"/>
  <c r="C27" i="23"/>
  <c r="B27" i="23"/>
  <c r="A27" i="23"/>
  <c r="D26" i="23"/>
  <c r="C26" i="23"/>
  <c r="B26" i="23"/>
  <c r="A26" i="23"/>
  <c r="D25" i="23"/>
  <c r="C25" i="23"/>
  <c r="B25" i="23"/>
  <c r="A25" i="23"/>
  <c r="D24" i="23"/>
  <c r="C24" i="23"/>
  <c r="B24" i="23"/>
  <c r="A24" i="23"/>
  <c r="D23" i="23"/>
  <c r="C23" i="23"/>
  <c r="B23" i="23"/>
  <c r="A23" i="23"/>
  <c r="D22" i="23"/>
  <c r="C22" i="23"/>
  <c r="B22" i="23"/>
  <c r="A22" i="23"/>
  <c r="D21" i="23"/>
  <c r="C21" i="23"/>
  <c r="B21" i="23"/>
  <c r="A21" i="23"/>
  <c r="D20" i="23"/>
  <c r="C20" i="23"/>
  <c r="B20" i="23"/>
  <c r="A20" i="23"/>
  <c r="D19" i="23"/>
  <c r="C19" i="23"/>
  <c r="B19" i="23"/>
  <c r="A19" i="23"/>
  <c r="D18" i="23"/>
  <c r="C18" i="23"/>
  <c r="B18" i="23"/>
  <c r="A18" i="23"/>
  <c r="D17" i="23"/>
  <c r="C17" i="23"/>
  <c r="B17" i="23"/>
  <c r="A17" i="23"/>
  <c r="D16" i="23"/>
  <c r="C16" i="23"/>
  <c r="B16" i="23"/>
  <c r="A16" i="23"/>
  <c r="D15" i="23"/>
  <c r="C15" i="23"/>
  <c r="B15" i="23"/>
  <c r="A15" i="23"/>
  <c r="D14" i="23"/>
  <c r="C14" i="23"/>
  <c r="B14" i="23"/>
  <c r="A14" i="23"/>
  <c r="D13" i="23"/>
  <c r="C13" i="23"/>
  <c r="B13" i="23"/>
  <c r="A13" i="23"/>
  <c r="D12" i="23"/>
  <c r="C12" i="23"/>
  <c r="B12" i="23"/>
  <c r="A12" i="23"/>
  <c r="D11" i="23"/>
  <c r="C11" i="23"/>
  <c r="B11" i="23"/>
  <c r="A11" i="23"/>
  <c r="D10" i="23"/>
  <c r="C10" i="23"/>
  <c r="B10" i="23"/>
  <c r="A10" i="23"/>
  <c r="D9" i="23"/>
  <c r="C9" i="23"/>
  <c r="B9" i="23"/>
  <c r="A9" i="23"/>
  <c r="D8" i="23"/>
  <c r="C8" i="23"/>
  <c r="B8" i="23"/>
  <c r="A8" i="23"/>
  <c r="D7" i="23"/>
  <c r="C7" i="23"/>
  <c r="B7" i="23"/>
  <c r="A7" i="23"/>
  <c r="D6" i="23"/>
  <c r="C6" i="23"/>
  <c r="B6" i="23"/>
  <c r="A6" i="23"/>
  <c r="D5" i="23"/>
  <c r="C5" i="23"/>
  <c r="B5" i="23"/>
  <c r="A5" i="23"/>
  <c r="D4" i="23"/>
  <c r="C4" i="23"/>
  <c r="B4" i="23"/>
  <c r="A4" i="23"/>
  <c r="D2" i="23"/>
  <c r="D140" i="22"/>
  <c r="C140" i="22"/>
  <c r="B140" i="22"/>
  <c r="A140" i="22"/>
  <c r="D139" i="22"/>
  <c r="C139" i="22"/>
  <c r="B139" i="22"/>
  <c r="A139" i="22"/>
  <c r="D138" i="22"/>
  <c r="C138" i="22"/>
  <c r="B138" i="22"/>
  <c r="A138" i="22"/>
  <c r="D137" i="22"/>
  <c r="C137" i="22"/>
  <c r="B137" i="22"/>
  <c r="A137" i="22"/>
  <c r="D136" i="22"/>
  <c r="C136" i="22"/>
  <c r="B136" i="22"/>
  <c r="A136" i="22"/>
  <c r="D135" i="22"/>
  <c r="C135" i="22"/>
  <c r="B135" i="22"/>
  <c r="A135" i="22"/>
  <c r="D134" i="22"/>
  <c r="C134" i="22"/>
  <c r="B134" i="22"/>
  <c r="A134" i="22"/>
  <c r="D133" i="22"/>
  <c r="C133" i="22"/>
  <c r="B133" i="22"/>
  <c r="A133" i="22"/>
  <c r="D132" i="22"/>
  <c r="C132" i="22"/>
  <c r="B132" i="22"/>
  <c r="A132" i="22"/>
  <c r="D131" i="22"/>
  <c r="C131" i="22"/>
  <c r="B131" i="22"/>
  <c r="A131" i="22"/>
  <c r="D130" i="22"/>
  <c r="C130" i="22"/>
  <c r="B130" i="22"/>
  <c r="A130" i="22"/>
  <c r="D129" i="22"/>
  <c r="C129" i="22"/>
  <c r="B129" i="22"/>
  <c r="A129" i="22"/>
  <c r="D128" i="22"/>
  <c r="C128" i="22"/>
  <c r="B128" i="22"/>
  <c r="A128" i="22"/>
  <c r="D127" i="22"/>
  <c r="C127" i="22"/>
  <c r="B127" i="22"/>
  <c r="A127" i="22"/>
  <c r="D126" i="22"/>
  <c r="C126" i="22"/>
  <c r="B126" i="22"/>
  <c r="A126" i="22"/>
  <c r="D125" i="22"/>
  <c r="C125" i="22"/>
  <c r="B125" i="22"/>
  <c r="A125" i="22"/>
  <c r="D124" i="22"/>
  <c r="C124" i="22"/>
  <c r="B124" i="22"/>
  <c r="A124" i="22"/>
  <c r="D123" i="22"/>
  <c r="C123" i="22"/>
  <c r="B123" i="22"/>
  <c r="A123" i="22"/>
  <c r="D122" i="22"/>
  <c r="C122" i="22"/>
  <c r="B122" i="22"/>
  <c r="A122" i="22"/>
  <c r="D121" i="22"/>
  <c r="C121" i="22"/>
  <c r="B121" i="22"/>
  <c r="A121" i="22"/>
  <c r="D120" i="22"/>
  <c r="C120" i="22"/>
  <c r="B120" i="22"/>
  <c r="A120" i="22"/>
  <c r="D119" i="22"/>
  <c r="C119" i="22"/>
  <c r="B119" i="22"/>
  <c r="A119" i="22"/>
  <c r="D118" i="22"/>
  <c r="C118" i="22"/>
  <c r="B118" i="22"/>
  <c r="A118" i="22"/>
  <c r="D117" i="22"/>
  <c r="C117" i="22"/>
  <c r="B117" i="22"/>
  <c r="A117" i="22"/>
  <c r="D116" i="22"/>
  <c r="C116" i="22"/>
  <c r="B116" i="22"/>
  <c r="A116" i="22"/>
  <c r="D115" i="22"/>
  <c r="C115" i="22"/>
  <c r="B115" i="22"/>
  <c r="A115" i="22"/>
  <c r="D114" i="22"/>
  <c r="C114" i="22"/>
  <c r="B114" i="22"/>
  <c r="A114" i="22"/>
  <c r="D113" i="22"/>
  <c r="C113" i="22"/>
  <c r="B113" i="22"/>
  <c r="A113" i="22"/>
  <c r="D112" i="22"/>
  <c r="C112" i="22"/>
  <c r="B112" i="22"/>
  <c r="A112" i="22"/>
  <c r="D111" i="22"/>
  <c r="C111" i="22"/>
  <c r="B111" i="22"/>
  <c r="A111" i="22"/>
  <c r="D110" i="22"/>
  <c r="C110" i="22"/>
  <c r="B110" i="22"/>
  <c r="A110" i="22"/>
  <c r="D109" i="22"/>
  <c r="C109" i="22"/>
  <c r="B109" i="22"/>
  <c r="A109" i="22"/>
  <c r="D108" i="22"/>
  <c r="C108" i="22"/>
  <c r="B108" i="22"/>
  <c r="A108" i="22"/>
  <c r="D107" i="22"/>
  <c r="C107" i="22"/>
  <c r="B107" i="22"/>
  <c r="A107" i="22"/>
  <c r="D106" i="22"/>
  <c r="C106" i="22"/>
  <c r="B106" i="22"/>
  <c r="A106" i="22"/>
  <c r="D105" i="22"/>
  <c r="C105" i="22"/>
  <c r="B105" i="22"/>
  <c r="A105" i="22"/>
  <c r="D104" i="22"/>
  <c r="C104" i="22"/>
  <c r="B104" i="22"/>
  <c r="A104" i="22"/>
  <c r="D103" i="22"/>
  <c r="C103" i="22"/>
  <c r="B103" i="22"/>
  <c r="A103" i="22"/>
  <c r="D102" i="22"/>
  <c r="C102" i="22"/>
  <c r="B102" i="22"/>
  <c r="A102" i="22"/>
  <c r="D101" i="22"/>
  <c r="C101" i="22"/>
  <c r="B101" i="22"/>
  <c r="A101" i="22"/>
  <c r="D100" i="22"/>
  <c r="C100" i="22"/>
  <c r="B100" i="22"/>
  <c r="A100" i="22"/>
  <c r="D99" i="22"/>
  <c r="C99" i="22"/>
  <c r="B99" i="22"/>
  <c r="A99" i="22"/>
  <c r="D98" i="22"/>
  <c r="C98" i="22"/>
  <c r="B98" i="22"/>
  <c r="A98" i="22"/>
  <c r="D97" i="22"/>
  <c r="C97" i="22"/>
  <c r="B97" i="22"/>
  <c r="A97" i="22"/>
  <c r="D96" i="22"/>
  <c r="C96" i="22"/>
  <c r="B96" i="22"/>
  <c r="A96" i="22"/>
  <c r="D95" i="22"/>
  <c r="C95" i="22"/>
  <c r="B95" i="22"/>
  <c r="A95" i="22"/>
  <c r="D94" i="22"/>
  <c r="C94" i="22"/>
  <c r="B94" i="22"/>
  <c r="A94" i="22"/>
  <c r="D93" i="22"/>
  <c r="C93" i="22"/>
  <c r="B93" i="22"/>
  <c r="A93" i="22"/>
  <c r="D92" i="22"/>
  <c r="C92" i="22"/>
  <c r="B92" i="22"/>
  <c r="A92" i="22"/>
  <c r="D91" i="22"/>
  <c r="C91" i="22"/>
  <c r="B91" i="22"/>
  <c r="A91" i="22"/>
  <c r="D90" i="22"/>
  <c r="C90" i="22"/>
  <c r="B90" i="22"/>
  <c r="A90" i="22"/>
  <c r="D89" i="22"/>
  <c r="C89" i="22"/>
  <c r="B89" i="22"/>
  <c r="A89" i="22"/>
  <c r="D88" i="22"/>
  <c r="C88" i="22"/>
  <c r="B88" i="22"/>
  <c r="A88" i="22"/>
  <c r="D87" i="22"/>
  <c r="C87" i="22"/>
  <c r="B87" i="22"/>
  <c r="A87" i="22"/>
  <c r="D86" i="22"/>
  <c r="C86" i="22"/>
  <c r="B86" i="22"/>
  <c r="A86" i="22"/>
  <c r="D85" i="22"/>
  <c r="C85" i="22"/>
  <c r="B85" i="22"/>
  <c r="A85" i="22"/>
  <c r="D84" i="22"/>
  <c r="C84" i="22"/>
  <c r="B84" i="22"/>
  <c r="A84" i="22"/>
  <c r="D83" i="22"/>
  <c r="C83" i="22"/>
  <c r="B83" i="22"/>
  <c r="A83" i="22"/>
  <c r="D82" i="22"/>
  <c r="C82" i="22"/>
  <c r="B82" i="22"/>
  <c r="A82" i="22"/>
  <c r="D81" i="22"/>
  <c r="C81" i="22"/>
  <c r="B81" i="22"/>
  <c r="A81" i="22"/>
  <c r="D80" i="22"/>
  <c r="C80" i="22"/>
  <c r="B80" i="22"/>
  <c r="A80" i="22"/>
  <c r="D79" i="22"/>
  <c r="C79" i="22"/>
  <c r="B79" i="22"/>
  <c r="A79" i="22"/>
  <c r="D78" i="22"/>
  <c r="C78" i="22"/>
  <c r="B78" i="22"/>
  <c r="A78" i="22"/>
  <c r="D77" i="22"/>
  <c r="C77" i="22"/>
  <c r="B77" i="22"/>
  <c r="A77" i="22"/>
  <c r="D76" i="22"/>
  <c r="C76" i="22"/>
  <c r="B76" i="22"/>
  <c r="A76" i="22"/>
  <c r="D75" i="22"/>
  <c r="C75" i="22"/>
  <c r="B75" i="22"/>
  <c r="A75" i="22"/>
  <c r="D74" i="22"/>
  <c r="C74" i="22"/>
  <c r="B74" i="22"/>
  <c r="A74" i="22"/>
  <c r="D73" i="22"/>
  <c r="C73" i="22"/>
  <c r="B73" i="22"/>
  <c r="A73" i="22"/>
  <c r="D72" i="22"/>
  <c r="C72" i="22"/>
  <c r="B72" i="22"/>
  <c r="A72" i="22"/>
  <c r="D71" i="22"/>
  <c r="C71" i="22"/>
  <c r="B71" i="22"/>
  <c r="A71" i="22"/>
  <c r="D70" i="22"/>
  <c r="C70" i="22"/>
  <c r="B70" i="22"/>
  <c r="A70" i="22"/>
  <c r="D69" i="22"/>
  <c r="C69" i="22"/>
  <c r="B69" i="22"/>
  <c r="A69" i="22"/>
  <c r="D68" i="22"/>
  <c r="C68" i="22"/>
  <c r="B68" i="22"/>
  <c r="A68" i="22"/>
  <c r="D67" i="22"/>
  <c r="C67" i="22"/>
  <c r="B67" i="22"/>
  <c r="A67" i="22"/>
  <c r="D66" i="22"/>
  <c r="C66" i="22"/>
  <c r="B66" i="22"/>
  <c r="A66" i="22"/>
  <c r="D65" i="22"/>
  <c r="C65" i="22"/>
  <c r="B65" i="22"/>
  <c r="A65" i="22"/>
  <c r="D64" i="22"/>
  <c r="C64" i="22"/>
  <c r="B64" i="22"/>
  <c r="A64" i="22"/>
  <c r="D63" i="22"/>
  <c r="C63" i="22"/>
  <c r="B63" i="22"/>
  <c r="A63" i="22"/>
  <c r="D62" i="22"/>
  <c r="C62" i="22"/>
  <c r="B62" i="22"/>
  <c r="A62" i="22"/>
  <c r="D61" i="22"/>
  <c r="C61" i="22"/>
  <c r="B61" i="22"/>
  <c r="A61" i="22"/>
  <c r="D60" i="22"/>
  <c r="C60" i="22"/>
  <c r="B60" i="22"/>
  <c r="A60" i="22"/>
  <c r="D59" i="22"/>
  <c r="C59" i="22"/>
  <c r="B59" i="22"/>
  <c r="A59" i="22"/>
  <c r="D58" i="22"/>
  <c r="C58" i="22"/>
  <c r="B58" i="22"/>
  <c r="A58" i="22"/>
  <c r="D57" i="22"/>
  <c r="C57" i="22"/>
  <c r="B57" i="22"/>
  <c r="A57" i="22"/>
  <c r="D56" i="22"/>
  <c r="C56" i="22"/>
  <c r="B56" i="22"/>
  <c r="A56" i="22"/>
  <c r="D55" i="22"/>
  <c r="C55" i="22"/>
  <c r="B55" i="22"/>
  <c r="A55" i="22"/>
  <c r="D54" i="22"/>
  <c r="C54" i="22"/>
  <c r="B54" i="22"/>
  <c r="A54" i="22"/>
  <c r="D53" i="22"/>
  <c r="C53" i="22"/>
  <c r="B53" i="22"/>
  <c r="A53" i="22"/>
  <c r="D52" i="22"/>
  <c r="C52" i="22"/>
  <c r="B52" i="22"/>
  <c r="A52" i="22"/>
  <c r="D51" i="22"/>
  <c r="C51" i="22"/>
  <c r="B51" i="22"/>
  <c r="A51" i="22"/>
  <c r="D50" i="22"/>
  <c r="C50" i="22"/>
  <c r="B50" i="22"/>
  <c r="A50" i="22"/>
  <c r="D49" i="22"/>
  <c r="C49" i="22"/>
  <c r="B49" i="22"/>
  <c r="A49" i="22"/>
  <c r="D48" i="22"/>
  <c r="C48" i="22"/>
  <c r="B48" i="22"/>
  <c r="A48" i="22"/>
  <c r="D47" i="22"/>
  <c r="C47" i="22"/>
  <c r="B47" i="22"/>
  <c r="A47" i="22"/>
  <c r="D46" i="22"/>
  <c r="C46" i="22"/>
  <c r="B46" i="22"/>
  <c r="A46" i="22"/>
  <c r="D45" i="22"/>
  <c r="C45" i="22"/>
  <c r="B45" i="22"/>
  <c r="A45" i="22"/>
  <c r="D44" i="22"/>
  <c r="C44" i="22"/>
  <c r="B44" i="22"/>
  <c r="A44" i="22"/>
  <c r="D43" i="22"/>
  <c r="C43" i="22"/>
  <c r="B43" i="22"/>
  <c r="A43" i="22"/>
  <c r="D42" i="22"/>
  <c r="C42" i="22"/>
  <c r="B42" i="22"/>
  <c r="A42" i="22"/>
  <c r="D41" i="22"/>
  <c r="C41" i="22"/>
  <c r="B41" i="22"/>
  <c r="A41" i="22"/>
  <c r="D40" i="22"/>
  <c r="C40" i="22"/>
  <c r="B40" i="22"/>
  <c r="A40" i="22"/>
  <c r="D39" i="22"/>
  <c r="C39" i="22"/>
  <c r="B39" i="22"/>
  <c r="A39" i="22"/>
  <c r="D38" i="22"/>
  <c r="C38" i="22"/>
  <c r="B38" i="22"/>
  <c r="A38" i="22"/>
  <c r="D37" i="22"/>
  <c r="C37" i="22"/>
  <c r="B37" i="22"/>
  <c r="A37" i="22"/>
  <c r="D36" i="22"/>
  <c r="C36" i="22"/>
  <c r="B36" i="22"/>
  <c r="A36" i="22"/>
  <c r="D35" i="22"/>
  <c r="C35" i="22"/>
  <c r="B35" i="22"/>
  <c r="A35" i="22"/>
  <c r="D34" i="22"/>
  <c r="C34" i="22"/>
  <c r="B34" i="22"/>
  <c r="A34" i="22"/>
  <c r="D33" i="22"/>
  <c r="C33" i="22"/>
  <c r="B33" i="22"/>
  <c r="A33" i="22"/>
  <c r="D32" i="22"/>
  <c r="C32" i="22"/>
  <c r="B32" i="22"/>
  <c r="A32" i="22"/>
  <c r="D31" i="22"/>
  <c r="C31" i="22"/>
  <c r="B31" i="22"/>
  <c r="A31" i="22"/>
  <c r="D30" i="22"/>
  <c r="C30" i="22"/>
  <c r="B30" i="22"/>
  <c r="A30" i="22"/>
  <c r="D29" i="22"/>
  <c r="C29" i="22"/>
  <c r="B29" i="22"/>
  <c r="A29" i="22"/>
  <c r="D28" i="22"/>
  <c r="C28" i="22"/>
  <c r="B28" i="22"/>
  <c r="A28" i="22"/>
  <c r="D27" i="22"/>
  <c r="C27" i="22"/>
  <c r="B27" i="22"/>
  <c r="A27" i="22"/>
  <c r="D26" i="22"/>
  <c r="C26" i="22"/>
  <c r="B26" i="22"/>
  <c r="A26" i="22"/>
  <c r="D25" i="22"/>
  <c r="C25" i="22"/>
  <c r="B25" i="22"/>
  <c r="A25" i="22"/>
  <c r="D24" i="22"/>
  <c r="C24" i="22"/>
  <c r="B24" i="22"/>
  <c r="A24" i="22"/>
  <c r="D23" i="22"/>
  <c r="C23" i="22"/>
  <c r="B23" i="22"/>
  <c r="A23" i="22"/>
  <c r="D22" i="22"/>
  <c r="C22" i="22"/>
  <c r="B22" i="22"/>
  <c r="A22" i="22"/>
  <c r="D21" i="22"/>
  <c r="C21" i="22"/>
  <c r="B21" i="22"/>
  <c r="A21" i="22"/>
  <c r="D20" i="22"/>
  <c r="C20" i="22"/>
  <c r="B20" i="22"/>
  <c r="A20" i="22"/>
  <c r="D19" i="22"/>
  <c r="C19" i="22"/>
  <c r="B19" i="22"/>
  <c r="A19" i="22"/>
  <c r="D18" i="22"/>
  <c r="C18" i="22"/>
  <c r="B18" i="22"/>
  <c r="A18" i="22"/>
  <c r="D17" i="22"/>
  <c r="C17" i="22"/>
  <c r="B17" i="22"/>
  <c r="A17" i="22"/>
  <c r="D16" i="22"/>
  <c r="C16" i="22"/>
  <c r="B16" i="22"/>
  <c r="A16" i="22"/>
  <c r="D15" i="22"/>
  <c r="C15" i="22"/>
  <c r="B15" i="22"/>
  <c r="A15" i="22"/>
  <c r="D14" i="22"/>
  <c r="C14" i="22"/>
  <c r="B14" i="22"/>
  <c r="A14" i="22"/>
  <c r="D13" i="22"/>
  <c r="C13" i="22"/>
  <c r="B13" i="22"/>
  <c r="A13" i="22"/>
  <c r="D12" i="22"/>
  <c r="C12" i="22"/>
  <c r="B12" i="22"/>
  <c r="A12" i="22"/>
  <c r="D11" i="22"/>
  <c r="C11" i="22"/>
  <c r="B11" i="22"/>
  <c r="A11" i="22"/>
  <c r="D10" i="22"/>
  <c r="C10" i="22"/>
  <c r="B10" i="22"/>
  <c r="A10" i="22"/>
  <c r="D9" i="22"/>
  <c r="C9" i="22"/>
  <c r="B9" i="22"/>
  <c r="A9" i="22"/>
  <c r="D8" i="22"/>
  <c r="C8" i="22"/>
  <c r="B8" i="22"/>
  <c r="A8" i="22"/>
  <c r="D7" i="22"/>
  <c r="C7" i="22"/>
  <c r="B7" i="22"/>
  <c r="A7" i="22"/>
  <c r="D6" i="22"/>
  <c r="C6" i="22"/>
  <c r="B6" i="22"/>
  <c r="A6" i="22"/>
  <c r="D5" i="22"/>
  <c r="C5" i="22"/>
  <c r="B5" i="22"/>
  <c r="A5" i="22"/>
  <c r="D4" i="22"/>
  <c r="C4" i="22"/>
  <c r="B4" i="22"/>
  <c r="A4" i="22"/>
  <c r="D2" i="22"/>
  <c r="D140" i="21"/>
  <c r="C140" i="21"/>
  <c r="B140" i="21"/>
  <c r="A140" i="21"/>
  <c r="D139" i="21"/>
  <c r="C139" i="21"/>
  <c r="B139" i="21"/>
  <c r="A139" i="21"/>
  <c r="D138" i="21"/>
  <c r="C138" i="21"/>
  <c r="B138" i="21"/>
  <c r="A138" i="21"/>
  <c r="D137" i="21"/>
  <c r="C137" i="21"/>
  <c r="B137" i="21"/>
  <c r="A137" i="21"/>
  <c r="D136" i="21"/>
  <c r="C136" i="21"/>
  <c r="B136" i="21"/>
  <c r="A136" i="21"/>
  <c r="D135" i="21"/>
  <c r="C135" i="21"/>
  <c r="B135" i="21"/>
  <c r="A135" i="21"/>
  <c r="D134" i="21"/>
  <c r="C134" i="21"/>
  <c r="B134" i="21"/>
  <c r="A134" i="21"/>
  <c r="D133" i="21"/>
  <c r="C133" i="21"/>
  <c r="B133" i="21"/>
  <c r="A133" i="21"/>
  <c r="D132" i="21"/>
  <c r="C132" i="21"/>
  <c r="B132" i="21"/>
  <c r="A132" i="21"/>
  <c r="D131" i="21"/>
  <c r="C131" i="21"/>
  <c r="B131" i="21"/>
  <c r="A131" i="21"/>
  <c r="D130" i="21"/>
  <c r="C130" i="21"/>
  <c r="B130" i="21"/>
  <c r="A130" i="21"/>
  <c r="D129" i="21"/>
  <c r="C129" i="21"/>
  <c r="B129" i="21"/>
  <c r="A129" i="21"/>
  <c r="D128" i="21"/>
  <c r="C128" i="21"/>
  <c r="B128" i="21"/>
  <c r="A128" i="21"/>
  <c r="D127" i="21"/>
  <c r="C127" i="21"/>
  <c r="B127" i="21"/>
  <c r="A127" i="21"/>
  <c r="D126" i="21"/>
  <c r="C126" i="21"/>
  <c r="B126" i="21"/>
  <c r="A126" i="21"/>
  <c r="D125" i="21"/>
  <c r="C125" i="21"/>
  <c r="B125" i="21"/>
  <c r="A125" i="21"/>
  <c r="D124" i="21"/>
  <c r="C124" i="21"/>
  <c r="B124" i="21"/>
  <c r="A124" i="21"/>
  <c r="D123" i="21"/>
  <c r="C123" i="21"/>
  <c r="B123" i="21"/>
  <c r="A123" i="21"/>
  <c r="D122" i="21"/>
  <c r="C122" i="21"/>
  <c r="B122" i="21"/>
  <c r="A122" i="21"/>
  <c r="D121" i="21"/>
  <c r="C121" i="21"/>
  <c r="B121" i="21"/>
  <c r="A121" i="21"/>
  <c r="D120" i="21"/>
  <c r="C120" i="21"/>
  <c r="B120" i="21"/>
  <c r="A120" i="21"/>
  <c r="D119" i="21"/>
  <c r="C119" i="21"/>
  <c r="B119" i="21"/>
  <c r="A119" i="21"/>
  <c r="D118" i="21"/>
  <c r="C118" i="21"/>
  <c r="B118" i="21"/>
  <c r="A118" i="21"/>
  <c r="D117" i="21"/>
  <c r="C117" i="21"/>
  <c r="B117" i="21"/>
  <c r="A117" i="21"/>
  <c r="D116" i="21"/>
  <c r="C116" i="21"/>
  <c r="B116" i="21"/>
  <c r="A116" i="21"/>
  <c r="D115" i="21"/>
  <c r="C115" i="21"/>
  <c r="B115" i="21"/>
  <c r="A115" i="21"/>
  <c r="D114" i="21"/>
  <c r="C114" i="21"/>
  <c r="B114" i="21"/>
  <c r="A114" i="21"/>
  <c r="D113" i="21"/>
  <c r="C113" i="21"/>
  <c r="B113" i="21"/>
  <c r="A113" i="21"/>
  <c r="D112" i="21"/>
  <c r="C112" i="21"/>
  <c r="B112" i="21"/>
  <c r="A112" i="21"/>
  <c r="D111" i="21"/>
  <c r="C111" i="21"/>
  <c r="B111" i="21"/>
  <c r="A111" i="21"/>
  <c r="D110" i="21"/>
  <c r="C110" i="21"/>
  <c r="B110" i="21"/>
  <c r="A110" i="21"/>
  <c r="D109" i="21"/>
  <c r="C109" i="21"/>
  <c r="B109" i="21"/>
  <c r="A109" i="21"/>
  <c r="D108" i="21"/>
  <c r="C108" i="21"/>
  <c r="B108" i="21"/>
  <c r="A108" i="21"/>
  <c r="D107" i="21"/>
  <c r="C107" i="21"/>
  <c r="B107" i="21"/>
  <c r="A107" i="21"/>
  <c r="D106" i="21"/>
  <c r="C106" i="21"/>
  <c r="B106" i="21"/>
  <c r="A106" i="21"/>
  <c r="D105" i="21"/>
  <c r="C105" i="21"/>
  <c r="B105" i="21"/>
  <c r="A105" i="21"/>
  <c r="D104" i="21"/>
  <c r="C104" i="21"/>
  <c r="B104" i="21"/>
  <c r="A104" i="21"/>
  <c r="D103" i="21"/>
  <c r="C103" i="21"/>
  <c r="B103" i="21"/>
  <c r="A103" i="21"/>
  <c r="D102" i="21"/>
  <c r="C102" i="21"/>
  <c r="B102" i="21"/>
  <c r="A102" i="21"/>
  <c r="D101" i="21"/>
  <c r="C101" i="21"/>
  <c r="B101" i="21"/>
  <c r="A101" i="21"/>
  <c r="D100" i="21"/>
  <c r="C100" i="21"/>
  <c r="B100" i="21"/>
  <c r="A100" i="21"/>
  <c r="D99" i="21"/>
  <c r="C99" i="21"/>
  <c r="B99" i="21"/>
  <c r="A99" i="21"/>
  <c r="D98" i="21"/>
  <c r="C98" i="21"/>
  <c r="B98" i="21"/>
  <c r="A98" i="21"/>
  <c r="D97" i="21"/>
  <c r="C97" i="21"/>
  <c r="B97" i="21"/>
  <c r="A97" i="21"/>
  <c r="D96" i="21"/>
  <c r="C96" i="21"/>
  <c r="B96" i="21"/>
  <c r="A96" i="21"/>
  <c r="D95" i="21"/>
  <c r="C95" i="21"/>
  <c r="B95" i="21"/>
  <c r="A95" i="21"/>
  <c r="D94" i="21"/>
  <c r="C94" i="21"/>
  <c r="B94" i="21"/>
  <c r="A94" i="21"/>
  <c r="D93" i="21"/>
  <c r="C93" i="21"/>
  <c r="B93" i="21"/>
  <c r="A93" i="21"/>
  <c r="D92" i="21"/>
  <c r="C92" i="21"/>
  <c r="B92" i="21"/>
  <c r="A92" i="21"/>
  <c r="D91" i="21"/>
  <c r="C91" i="21"/>
  <c r="B91" i="21"/>
  <c r="A91" i="21"/>
  <c r="D90" i="21"/>
  <c r="C90" i="21"/>
  <c r="B90" i="21"/>
  <c r="A90" i="21"/>
  <c r="D89" i="21"/>
  <c r="C89" i="21"/>
  <c r="B89" i="21"/>
  <c r="A89" i="21"/>
  <c r="D88" i="21"/>
  <c r="C88" i="21"/>
  <c r="B88" i="21"/>
  <c r="A88" i="21"/>
  <c r="D87" i="21"/>
  <c r="C87" i="21"/>
  <c r="B87" i="21"/>
  <c r="A87" i="21"/>
  <c r="D86" i="21"/>
  <c r="C86" i="21"/>
  <c r="B86" i="21"/>
  <c r="A86" i="21"/>
  <c r="D85" i="21"/>
  <c r="C85" i="21"/>
  <c r="B85" i="21"/>
  <c r="A85" i="21"/>
  <c r="D84" i="21"/>
  <c r="C84" i="21"/>
  <c r="B84" i="21"/>
  <c r="A84" i="21"/>
  <c r="D83" i="21"/>
  <c r="C83" i="21"/>
  <c r="B83" i="21"/>
  <c r="A83" i="21"/>
  <c r="D82" i="21"/>
  <c r="C82" i="21"/>
  <c r="B82" i="21"/>
  <c r="A82" i="21"/>
  <c r="D81" i="21"/>
  <c r="C81" i="21"/>
  <c r="B81" i="21"/>
  <c r="A81" i="21"/>
  <c r="D80" i="21"/>
  <c r="C80" i="21"/>
  <c r="B80" i="21"/>
  <c r="A80" i="21"/>
  <c r="D79" i="21"/>
  <c r="C79" i="21"/>
  <c r="B79" i="21"/>
  <c r="A79" i="21"/>
  <c r="D78" i="21"/>
  <c r="C78" i="21"/>
  <c r="B78" i="21"/>
  <c r="A78" i="21"/>
  <c r="D77" i="21"/>
  <c r="C77" i="21"/>
  <c r="B77" i="21"/>
  <c r="A77" i="21"/>
  <c r="D76" i="21"/>
  <c r="C76" i="21"/>
  <c r="B76" i="21"/>
  <c r="A76" i="21"/>
  <c r="D75" i="21"/>
  <c r="C75" i="21"/>
  <c r="B75" i="21"/>
  <c r="A75" i="21"/>
  <c r="D74" i="21"/>
  <c r="C74" i="21"/>
  <c r="B74" i="21"/>
  <c r="A74" i="21"/>
  <c r="D73" i="21"/>
  <c r="C73" i="21"/>
  <c r="B73" i="21"/>
  <c r="A73" i="21"/>
  <c r="D72" i="21"/>
  <c r="C72" i="21"/>
  <c r="B72" i="21"/>
  <c r="A72" i="21"/>
  <c r="D71" i="21"/>
  <c r="C71" i="21"/>
  <c r="B71" i="21"/>
  <c r="A71" i="21"/>
  <c r="D70" i="21"/>
  <c r="C70" i="21"/>
  <c r="B70" i="21"/>
  <c r="A70" i="21"/>
  <c r="D69" i="21"/>
  <c r="C69" i="21"/>
  <c r="B69" i="21"/>
  <c r="A69" i="21"/>
  <c r="D68" i="21"/>
  <c r="C68" i="21"/>
  <c r="B68" i="21"/>
  <c r="A68" i="21"/>
  <c r="D67" i="21"/>
  <c r="C67" i="21"/>
  <c r="B67" i="21"/>
  <c r="A67" i="21"/>
  <c r="D66" i="21"/>
  <c r="C66" i="21"/>
  <c r="B66" i="21"/>
  <c r="A66" i="21"/>
  <c r="D65" i="21"/>
  <c r="C65" i="21"/>
  <c r="B65" i="21"/>
  <c r="A65" i="21"/>
  <c r="D64" i="21"/>
  <c r="C64" i="21"/>
  <c r="B64" i="21"/>
  <c r="A64" i="21"/>
  <c r="D63" i="21"/>
  <c r="C63" i="21"/>
  <c r="B63" i="21"/>
  <c r="A63" i="21"/>
  <c r="D62" i="21"/>
  <c r="C62" i="21"/>
  <c r="B62" i="21"/>
  <c r="A62" i="21"/>
  <c r="D61" i="21"/>
  <c r="C61" i="21"/>
  <c r="B61" i="21"/>
  <c r="A61" i="21"/>
  <c r="D60" i="21"/>
  <c r="C60" i="21"/>
  <c r="B60" i="21"/>
  <c r="A60" i="21"/>
  <c r="D59" i="21"/>
  <c r="C59" i="21"/>
  <c r="B59" i="21"/>
  <c r="A59" i="21"/>
  <c r="D58" i="21"/>
  <c r="C58" i="21"/>
  <c r="B58" i="21"/>
  <c r="A58" i="21"/>
  <c r="D57" i="21"/>
  <c r="C57" i="21"/>
  <c r="B57" i="21"/>
  <c r="A57" i="21"/>
  <c r="D56" i="21"/>
  <c r="C56" i="21"/>
  <c r="B56" i="21"/>
  <c r="A56" i="21"/>
  <c r="D55" i="21"/>
  <c r="C55" i="21"/>
  <c r="B55" i="21"/>
  <c r="A55" i="21"/>
  <c r="D54" i="21"/>
  <c r="C54" i="21"/>
  <c r="B54" i="21"/>
  <c r="A54" i="21"/>
  <c r="D53" i="21"/>
  <c r="C53" i="21"/>
  <c r="B53" i="21"/>
  <c r="A53" i="21"/>
  <c r="D52" i="21"/>
  <c r="C52" i="21"/>
  <c r="B52" i="21"/>
  <c r="A52" i="21"/>
  <c r="D51" i="21"/>
  <c r="C51" i="21"/>
  <c r="B51" i="21"/>
  <c r="A51" i="21"/>
  <c r="D50" i="21"/>
  <c r="C50" i="21"/>
  <c r="B50" i="21"/>
  <c r="A50" i="21"/>
  <c r="D49" i="21"/>
  <c r="C49" i="21"/>
  <c r="B49" i="21"/>
  <c r="A49" i="21"/>
  <c r="D48" i="21"/>
  <c r="C48" i="21"/>
  <c r="B48" i="21"/>
  <c r="A48" i="21"/>
  <c r="D47" i="21"/>
  <c r="C47" i="21"/>
  <c r="B47" i="21"/>
  <c r="A47" i="21"/>
  <c r="D46" i="21"/>
  <c r="C46" i="21"/>
  <c r="B46" i="21"/>
  <c r="A46" i="21"/>
  <c r="D45" i="21"/>
  <c r="C45" i="21"/>
  <c r="B45" i="21"/>
  <c r="A45" i="21"/>
  <c r="D44" i="21"/>
  <c r="C44" i="21"/>
  <c r="B44" i="21"/>
  <c r="A44" i="21"/>
  <c r="D43" i="21"/>
  <c r="C43" i="21"/>
  <c r="B43" i="21"/>
  <c r="A43" i="21"/>
  <c r="D42" i="21"/>
  <c r="C42" i="21"/>
  <c r="B42" i="21"/>
  <c r="A42" i="21"/>
  <c r="D41" i="21"/>
  <c r="C41" i="21"/>
  <c r="B41" i="21"/>
  <c r="A41" i="21"/>
  <c r="D40" i="21"/>
  <c r="C40" i="21"/>
  <c r="B40" i="21"/>
  <c r="A40" i="21"/>
  <c r="D39" i="21"/>
  <c r="C39" i="21"/>
  <c r="B39" i="21"/>
  <c r="A39" i="21"/>
  <c r="D38" i="21"/>
  <c r="C38" i="21"/>
  <c r="B38" i="21"/>
  <c r="A38" i="21"/>
  <c r="D37" i="21"/>
  <c r="C37" i="21"/>
  <c r="B37" i="21"/>
  <c r="A37" i="21"/>
  <c r="D36" i="21"/>
  <c r="C36" i="21"/>
  <c r="B36" i="21"/>
  <c r="A36" i="21"/>
  <c r="D35" i="21"/>
  <c r="C35" i="21"/>
  <c r="B35" i="21"/>
  <c r="A35" i="21"/>
  <c r="D34" i="21"/>
  <c r="C34" i="21"/>
  <c r="B34" i="21"/>
  <c r="A34" i="21"/>
  <c r="D33" i="21"/>
  <c r="C33" i="21"/>
  <c r="B33" i="21"/>
  <c r="A33" i="21"/>
  <c r="D32" i="21"/>
  <c r="C32" i="21"/>
  <c r="B32" i="21"/>
  <c r="A32" i="21"/>
  <c r="D31" i="21"/>
  <c r="C31" i="21"/>
  <c r="B31" i="21"/>
  <c r="A31" i="21"/>
  <c r="D30" i="21"/>
  <c r="C30" i="21"/>
  <c r="B30" i="21"/>
  <c r="A30" i="21"/>
  <c r="D29" i="21"/>
  <c r="C29" i="21"/>
  <c r="B29" i="21"/>
  <c r="A29" i="21"/>
  <c r="D28" i="21"/>
  <c r="C28" i="21"/>
  <c r="B28" i="21"/>
  <c r="A28" i="21"/>
  <c r="D27" i="21"/>
  <c r="C27" i="21"/>
  <c r="B27" i="21"/>
  <c r="A27" i="21"/>
  <c r="D26" i="21"/>
  <c r="C26" i="21"/>
  <c r="B26" i="21"/>
  <c r="A26" i="21"/>
  <c r="D25" i="21"/>
  <c r="C25" i="21"/>
  <c r="B25" i="21"/>
  <c r="A25" i="21"/>
  <c r="D24" i="21"/>
  <c r="C24" i="21"/>
  <c r="B24" i="21"/>
  <c r="A24" i="21"/>
  <c r="D23" i="21"/>
  <c r="C23" i="21"/>
  <c r="B23" i="21"/>
  <c r="A23" i="21"/>
  <c r="D22" i="21"/>
  <c r="C22" i="21"/>
  <c r="B22" i="21"/>
  <c r="A22" i="21"/>
  <c r="D21" i="21"/>
  <c r="C21" i="21"/>
  <c r="B21" i="21"/>
  <c r="A21" i="21"/>
  <c r="D20" i="21"/>
  <c r="C20" i="21"/>
  <c r="B20" i="21"/>
  <c r="A20" i="21"/>
  <c r="D19" i="21"/>
  <c r="C19" i="21"/>
  <c r="B19" i="21"/>
  <c r="A19" i="21"/>
  <c r="D18" i="21"/>
  <c r="C18" i="21"/>
  <c r="B18" i="21"/>
  <c r="A18" i="21"/>
  <c r="D17" i="21"/>
  <c r="C17" i="21"/>
  <c r="B17" i="21"/>
  <c r="A17" i="21"/>
  <c r="D16" i="21"/>
  <c r="C16" i="21"/>
  <c r="B16" i="21"/>
  <c r="A16" i="21"/>
  <c r="D15" i="21"/>
  <c r="C15" i="21"/>
  <c r="B15" i="21"/>
  <c r="A15" i="21"/>
  <c r="D14" i="21"/>
  <c r="C14" i="21"/>
  <c r="B14" i="21"/>
  <c r="A14" i="21"/>
  <c r="D13" i="21"/>
  <c r="C13" i="21"/>
  <c r="B13" i="21"/>
  <c r="A13" i="21"/>
  <c r="D12" i="21"/>
  <c r="C12" i="21"/>
  <c r="B12" i="21"/>
  <c r="A12" i="21"/>
  <c r="D11" i="21"/>
  <c r="C11" i="21"/>
  <c r="B11" i="21"/>
  <c r="A11" i="21"/>
  <c r="D10" i="21"/>
  <c r="C10" i="21"/>
  <c r="B10" i="21"/>
  <c r="A10" i="21"/>
  <c r="D9" i="21"/>
  <c r="C9" i="21"/>
  <c r="B9" i="21"/>
  <c r="A9" i="21"/>
  <c r="D8" i="21"/>
  <c r="C8" i="21"/>
  <c r="B8" i="21"/>
  <c r="A8" i="21"/>
  <c r="D7" i="21"/>
  <c r="C7" i="21"/>
  <c r="B7" i="21"/>
  <c r="A7" i="21"/>
  <c r="D6" i="21"/>
  <c r="C6" i="21"/>
  <c r="B6" i="21"/>
  <c r="A6" i="21"/>
  <c r="D5" i="21"/>
  <c r="C5" i="21"/>
  <c r="B5" i="21"/>
  <c r="A5" i="21"/>
  <c r="D4" i="21"/>
  <c r="C4" i="21"/>
  <c r="B4" i="21"/>
  <c r="A4" i="21"/>
  <c r="D2" i="21"/>
  <c r="D140" i="20"/>
  <c r="C140" i="20"/>
  <c r="B140" i="20"/>
  <c r="A140" i="20"/>
  <c r="D139" i="20"/>
  <c r="C139" i="20"/>
  <c r="B139" i="20"/>
  <c r="A139" i="20"/>
  <c r="D138" i="20"/>
  <c r="C138" i="20"/>
  <c r="B138" i="20"/>
  <c r="A138" i="20"/>
  <c r="D137" i="20"/>
  <c r="C137" i="20"/>
  <c r="B137" i="20"/>
  <c r="A137" i="20"/>
  <c r="D136" i="20"/>
  <c r="C136" i="20"/>
  <c r="B136" i="20"/>
  <c r="A136" i="20"/>
  <c r="D135" i="20"/>
  <c r="C135" i="20"/>
  <c r="B135" i="20"/>
  <c r="A135" i="20"/>
  <c r="D134" i="20"/>
  <c r="C134" i="20"/>
  <c r="B134" i="20"/>
  <c r="A134" i="20"/>
  <c r="D133" i="20"/>
  <c r="C133" i="20"/>
  <c r="B133" i="20"/>
  <c r="A133" i="20"/>
  <c r="D132" i="20"/>
  <c r="C132" i="20"/>
  <c r="B132" i="20"/>
  <c r="A132" i="20"/>
  <c r="D131" i="20"/>
  <c r="C131" i="20"/>
  <c r="B131" i="20"/>
  <c r="A131" i="20"/>
  <c r="D130" i="20"/>
  <c r="C130" i="20"/>
  <c r="B130" i="20"/>
  <c r="A130" i="20"/>
  <c r="D129" i="20"/>
  <c r="C129" i="20"/>
  <c r="B129" i="20"/>
  <c r="A129" i="20"/>
  <c r="D128" i="20"/>
  <c r="C128" i="20"/>
  <c r="B128" i="20"/>
  <c r="A128" i="20"/>
  <c r="D127" i="20"/>
  <c r="C127" i="20"/>
  <c r="B127" i="20"/>
  <c r="A127" i="20"/>
  <c r="D126" i="20"/>
  <c r="C126" i="20"/>
  <c r="B126" i="20"/>
  <c r="A126" i="20"/>
  <c r="D125" i="20"/>
  <c r="C125" i="20"/>
  <c r="B125" i="20"/>
  <c r="A125" i="20"/>
  <c r="D124" i="20"/>
  <c r="C124" i="20"/>
  <c r="B124" i="20"/>
  <c r="A124" i="20"/>
  <c r="D123" i="20"/>
  <c r="C123" i="20"/>
  <c r="B123" i="20"/>
  <c r="A123" i="20"/>
  <c r="D122" i="20"/>
  <c r="C122" i="20"/>
  <c r="B122" i="20"/>
  <c r="A122" i="20"/>
  <c r="D121" i="20"/>
  <c r="C121" i="20"/>
  <c r="B121" i="20"/>
  <c r="A121" i="20"/>
  <c r="D120" i="20"/>
  <c r="C120" i="20"/>
  <c r="B120" i="20"/>
  <c r="A120" i="20"/>
  <c r="D119" i="20"/>
  <c r="C119" i="20"/>
  <c r="B119" i="20"/>
  <c r="A119" i="20"/>
  <c r="D118" i="20"/>
  <c r="C118" i="20"/>
  <c r="B118" i="20"/>
  <c r="A118" i="20"/>
  <c r="D117" i="20"/>
  <c r="C117" i="20"/>
  <c r="B117" i="20"/>
  <c r="A117" i="20"/>
  <c r="D116" i="20"/>
  <c r="C116" i="20"/>
  <c r="B116" i="20"/>
  <c r="A116" i="20"/>
  <c r="D115" i="20"/>
  <c r="C115" i="20"/>
  <c r="B115" i="20"/>
  <c r="A115" i="20"/>
  <c r="D114" i="20"/>
  <c r="C114" i="20"/>
  <c r="B114" i="20"/>
  <c r="A114" i="20"/>
  <c r="D113" i="20"/>
  <c r="C113" i="20"/>
  <c r="B113" i="20"/>
  <c r="A113" i="20"/>
  <c r="D112" i="20"/>
  <c r="C112" i="20"/>
  <c r="B112" i="20"/>
  <c r="A112" i="20"/>
  <c r="D111" i="20"/>
  <c r="C111" i="20"/>
  <c r="B111" i="20"/>
  <c r="A111" i="20"/>
  <c r="D110" i="20"/>
  <c r="C110" i="20"/>
  <c r="B110" i="20"/>
  <c r="A110" i="20"/>
  <c r="D109" i="20"/>
  <c r="C109" i="20"/>
  <c r="B109" i="20"/>
  <c r="A109" i="20"/>
  <c r="D108" i="20"/>
  <c r="C108" i="20"/>
  <c r="B108" i="20"/>
  <c r="A108" i="20"/>
  <c r="D107" i="20"/>
  <c r="C107" i="20"/>
  <c r="B107" i="20"/>
  <c r="A107" i="20"/>
  <c r="D106" i="20"/>
  <c r="C106" i="20"/>
  <c r="B106" i="20"/>
  <c r="A106" i="20"/>
  <c r="D105" i="20"/>
  <c r="C105" i="20"/>
  <c r="B105" i="20"/>
  <c r="A105" i="20"/>
  <c r="D104" i="20"/>
  <c r="C104" i="20"/>
  <c r="B104" i="20"/>
  <c r="A104" i="20"/>
  <c r="D103" i="20"/>
  <c r="C103" i="20"/>
  <c r="B103" i="20"/>
  <c r="A103" i="20"/>
  <c r="D102" i="20"/>
  <c r="C102" i="20"/>
  <c r="B102" i="20"/>
  <c r="A102" i="20"/>
  <c r="D101" i="20"/>
  <c r="C101" i="20"/>
  <c r="B101" i="20"/>
  <c r="A101" i="20"/>
  <c r="D100" i="20"/>
  <c r="C100" i="20"/>
  <c r="B100" i="20"/>
  <c r="A100" i="20"/>
  <c r="D99" i="20"/>
  <c r="C99" i="20"/>
  <c r="B99" i="20"/>
  <c r="A99" i="20"/>
  <c r="D98" i="20"/>
  <c r="C98" i="20"/>
  <c r="B98" i="20"/>
  <c r="A98" i="20"/>
  <c r="D97" i="20"/>
  <c r="C97" i="20"/>
  <c r="B97" i="20"/>
  <c r="A97" i="20"/>
  <c r="D96" i="20"/>
  <c r="C96" i="20"/>
  <c r="B96" i="20"/>
  <c r="A96" i="20"/>
  <c r="D95" i="20"/>
  <c r="C95" i="20"/>
  <c r="B95" i="20"/>
  <c r="A95" i="20"/>
  <c r="D94" i="20"/>
  <c r="C94" i="20"/>
  <c r="B94" i="20"/>
  <c r="A94" i="20"/>
  <c r="D93" i="20"/>
  <c r="C93" i="20"/>
  <c r="B93" i="20"/>
  <c r="A93" i="20"/>
  <c r="D92" i="20"/>
  <c r="C92" i="20"/>
  <c r="B92" i="20"/>
  <c r="A92" i="20"/>
  <c r="D91" i="20"/>
  <c r="C91" i="20"/>
  <c r="B91" i="20"/>
  <c r="A91" i="20"/>
  <c r="D90" i="20"/>
  <c r="C90" i="20"/>
  <c r="B90" i="20"/>
  <c r="A90" i="20"/>
  <c r="D89" i="20"/>
  <c r="C89" i="20"/>
  <c r="B89" i="20"/>
  <c r="A89" i="20"/>
  <c r="D88" i="20"/>
  <c r="C88" i="20"/>
  <c r="B88" i="20"/>
  <c r="A88" i="20"/>
  <c r="D87" i="20"/>
  <c r="C87" i="20"/>
  <c r="B87" i="20"/>
  <c r="A87" i="20"/>
  <c r="D86" i="20"/>
  <c r="C86" i="20"/>
  <c r="B86" i="20"/>
  <c r="A86" i="20"/>
  <c r="D85" i="20"/>
  <c r="C85" i="20"/>
  <c r="B85" i="20"/>
  <c r="A85" i="20"/>
  <c r="D84" i="20"/>
  <c r="C84" i="20"/>
  <c r="B84" i="20"/>
  <c r="A84" i="20"/>
  <c r="D83" i="20"/>
  <c r="C83" i="20"/>
  <c r="B83" i="20"/>
  <c r="A83" i="20"/>
  <c r="D82" i="20"/>
  <c r="C82" i="20"/>
  <c r="B82" i="20"/>
  <c r="A82" i="20"/>
  <c r="D81" i="20"/>
  <c r="C81" i="20"/>
  <c r="B81" i="20"/>
  <c r="A81" i="20"/>
  <c r="D80" i="20"/>
  <c r="C80" i="20"/>
  <c r="B80" i="20"/>
  <c r="A80" i="20"/>
  <c r="D79" i="20"/>
  <c r="C79" i="20"/>
  <c r="B79" i="20"/>
  <c r="A79" i="20"/>
  <c r="D78" i="20"/>
  <c r="C78" i="20"/>
  <c r="B78" i="20"/>
  <c r="A78" i="20"/>
  <c r="D77" i="20"/>
  <c r="C77" i="20"/>
  <c r="B77" i="20"/>
  <c r="A77" i="20"/>
  <c r="D76" i="20"/>
  <c r="C76" i="20"/>
  <c r="B76" i="20"/>
  <c r="A76" i="20"/>
  <c r="D75" i="20"/>
  <c r="C75" i="20"/>
  <c r="B75" i="20"/>
  <c r="A75" i="20"/>
  <c r="D74" i="20"/>
  <c r="C74" i="20"/>
  <c r="B74" i="20"/>
  <c r="A74" i="20"/>
  <c r="D73" i="20"/>
  <c r="C73" i="20"/>
  <c r="B73" i="20"/>
  <c r="A73" i="20"/>
  <c r="D72" i="20"/>
  <c r="C72" i="20"/>
  <c r="B72" i="20"/>
  <c r="A72" i="20"/>
  <c r="D71" i="20"/>
  <c r="C71" i="20"/>
  <c r="B71" i="20"/>
  <c r="A71" i="20"/>
  <c r="D70" i="20"/>
  <c r="C70" i="20"/>
  <c r="B70" i="20"/>
  <c r="A70" i="20"/>
  <c r="D69" i="20"/>
  <c r="C69" i="20"/>
  <c r="B69" i="20"/>
  <c r="A69" i="20"/>
  <c r="D68" i="20"/>
  <c r="C68" i="20"/>
  <c r="B68" i="20"/>
  <c r="A68" i="20"/>
  <c r="D67" i="20"/>
  <c r="C67" i="20"/>
  <c r="B67" i="20"/>
  <c r="A67" i="20"/>
  <c r="D66" i="20"/>
  <c r="C66" i="20"/>
  <c r="B66" i="20"/>
  <c r="A66" i="20"/>
  <c r="D65" i="20"/>
  <c r="C65" i="20"/>
  <c r="B65" i="20"/>
  <c r="A65" i="20"/>
  <c r="D64" i="20"/>
  <c r="C64" i="20"/>
  <c r="B64" i="20"/>
  <c r="A64" i="20"/>
  <c r="D63" i="20"/>
  <c r="C63" i="20"/>
  <c r="B63" i="20"/>
  <c r="A63" i="20"/>
  <c r="D62" i="20"/>
  <c r="C62" i="20"/>
  <c r="B62" i="20"/>
  <c r="A62" i="20"/>
  <c r="D61" i="20"/>
  <c r="C61" i="20"/>
  <c r="B61" i="20"/>
  <c r="A61" i="20"/>
  <c r="D60" i="20"/>
  <c r="C60" i="20"/>
  <c r="B60" i="20"/>
  <c r="A60" i="20"/>
  <c r="D59" i="20"/>
  <c r="C59" i="20"/>
  <c r="B59" i="20"/>
  <c r="A59" i="20"/>
  <c r="D58" i="20"/>
  <c r="C58" i="20"/>
  <c r="B58" i="20"/>
  <c r="A58" i="20"/>
  <c r="D57" i="20"/>
  <c r="C57" i="20"/>
  <c r="B57" i="20"/>
  <c r="A57" i="20"/>
  <c r="D56" i="20"/>
  <c r="C56" i="20"/>
  <c r="B56" i="20"/>
  <c r="A56" i="20"/>
  <c r="D55" i="20"/>
  <c r="C55" i="20"/>
  <c r="B55" i="20"/>
  <c r="A55" i="20"/>
  <c r="D54" i="20"/>
  <c r="C54" i="20"/>
  <c r="B54" i="20"/>
  <c r="A54" i="20"/>
  <c r="D53" i="20"/>
  <c r="C53" i="20"/>
  <c r="B53" i="20"/>
  <c r="A53" i="20"/>
  <c r="D52" i="20"/>
  <c r="C52" i="20"/>
  <c r="B52" i="20"/>
  <c r="A52" i="20"/>
  <c r="D51" i="20"/>
  <c r="C51" i="20"/>
  <c r="B51" i="20"/>
  <c r="A51" i="20"/>
  <c r="D50" i="20"/>
  <c r="C50" i="20"/>
  <c r="B50" i="20"/>
  <c r="A50" i="20"/>
  <c r="D49" i="20"/>
  <c r="C49" i="20"/>
  <c r="B49" i="20"/>
  <c r="A49" i="20"/>
  <c r="D48" i="20"/>
  <c r="C48" i="20"/>
  <c r="B48" i="20"/>
  <c r="A48" i="20"/>
  <c r="D47" i="20"/>
  <c r="C47" i="20"/>
  <c r="B47" i="20"/>
  <c r="A47" i="20"/>
  <c r="D46" i="20"/>
  <c r="C46" i="20"/>
  <c r="B46" i="20"/>
  <c r="A46" i="20"/>
  <c r="D45" i="20"/>
  <c r="C45" i="20"/>
  <c r="B45" i="20"/>
  <c r="A45" i="20"/>
  <c r="D44" i="20"/>
  <c r="C44" i="20"/>
  <c r="B44" i="20"/>
  <c r="A44" i="20"/>
  <c r="D43" i="20"/>
  <c r="C43" i="20"/>
  <c r="B43" i="20"/>
  <c r="A43" i="20"/>
  <c r="D42" i="20"/>
  <c r="C42" i="20"/>
  <c r="B42" i="20"/>
  <c r="A42" i="20"/>
  <c r="D41" i="20"/>
  <c r="C41" i="20"/>
  <c r="B41" i="20"/>
  <c r="A41" i="20"/>
  <c r="D40" i="20"/>
  <c r="C40" i="20"/>
  <c r="B40" i="20"/>
  <c r="A40" i="20"/>
  <c r="D39" i="20"/>
  <c r="C39" i="20"/>
  <c r="B39" i="20"/>
  <c r="A39" i="20"/>
  <c r="D38" i="20"/>
  <c r="C38" i="20"/>
  <c r="B38" i="20"/>
  <c r="A38" i="20"/>
  <c r="D37" i="20"/>
  <c r="C37" i="20"/>
  <c r="B37" i="20"/>
  <c r="A37" i="20"/>
  <c r="D36" i="20"/>
  <c r="C36" i="20"/>
  <c r="B36" i="20"/>
  <c r="A36" i="20"/>
  <c r="D35" i="20"/>
  <c r="C35" i="20"/>
  <c r="B35" i="20"/>
  <c r="A35" i="20"/>
  <c r="D34" i="20"/>
  <c r="C34" i="20"/>
  <c r="B34" i="20"/>
  <c r="A34" i="20"/>
  <c r="D33" i="20"/>
  <c r="C33" i="20"/>
  <c r="B33" i="20"/>
  <c r="A33" i="20"/>
  <c r="D32" i="20"/>
  <c r="C32" i="20"/>
  <c r="B32" i="20"/>
  <c r="A32" i="20"/>
  <c r="D31" i="20"/>
  <c r="C31" i="20"/>
  <c r="B31" i="20"/>
  <c r="A31" i="20"/>
  <c r="D30" i="20"/>
  <c r="C30" i="20"/>
  <c r="B30" i="20"/>
  <c r="A30" i="20"/>
  <c r="D29" i="20"/>
  <c r="C29" i="20"/>
  <c r="B29" i="20"/>
  <c r="A29" i="20"/>
  <c r="D28" i="20"/>
  <c r="C28" i="20"/>
  <c r="B28" i="20"/>
  <c r="A28" i="20"/>
  <c r="D27" i="20"/>
  <c r="C27" i="20"/>
  <c r="B27" i="20"/>
  <c r="A27" i="20"/>
  <c r="D26" i="20"/>
  <c r="C26" i="20"/>
  <c r="B26" i="20"/>
  <c r="A26" i="20"/>
  <c r="D25" i="20"/>
  <c r="C25" i="20"/>
  <c r="B25" i="20"/>
  <c r="A25" i="20"/>
  <c r="D24" i="20"/>
  <c r="C24" i="20"/>
  <c r="B24" i="20"/>
  <c r="A24" i="20"/>
  <c r="D23" i="20"/>
  <c r="C23" i="20"/>
  <c r="B23" i="20"/>
  <c r="A23" i="20"/>
  <c r="D22" i="20"/>
  <c r="C22" i="20"/>
  <c r="B22" i="20"/>
  <c r="A22" i="20"/>
  <c r="D21" i="20"/>
  <c r="C21" i="20"/>
  <c r="B21" i="20"/>
  <c r="A21" i="20"/>
  <c r="D20" i="20"/>
  <c r="C20" i="20"/>
  <c r="B20" i="20"/>
  <c r="A20" i="20"/>
  <c r="D19" i="20"/>
  <c r="C19" i="20"/>
  <c r="B19" i="20"/>
  <c r="A19" i="20"/>
  <c r="D18" i="20"/>
  <c r="C18" i="20"/>
  <c r="B18" i="20"/>
  <c r="A18" i="20"/>
  <c r="D17" i="20"/>
  <c r="C17" i="20"/>
  <c r="B17" i="20"/>
  <c r="A17" i="20"/>
  <c r="D16" i="20"/>
  <c r="C16" i="20"/>
  <c r="B16" i="20"/>
  <c r="A16" i="20"/>
  <c r="D15" i="20"/>
  <c r="C15" i="20"/>
  <c r="B15" i="20"/>
  <c r="A15" i="20"/>
  <c r="D14" i="20"/>
  <c r="C14" i="20"/>
  <c r="B14" i="20"/>
  <c r="A14" i="20"/>
  <c r="D13" i="20"/>
  <c r="C13" i="20"/>
  <c r="B13" i="20"/>
  <c r="A13" i="20"/>
  <c r="D12" i="20"/>
  <c r="C12" i="20"/>
  <c r="B12" i="20"/>
  <c r="A12" i="20"/>
  <c r="D11" i="20"/>
  <c r="C11" i="20"/>
  <c r="B11" i="20"/>
  <c r="A11" i="20"/>
  <c r="D10" i="20"/>
  <c r="C10" i="20"/>
  <c r="B10" i="20"/>
  <c r="A10" i="20"/>
  <c r="D9" i="20"/>
  <c r="C9" i="20"/>
  <c r="B9" i="20"/>
  <c r="A9" i="20"/>
  <c r="D8" i="20"/>
  <c r="C8" i="20"/>
  <c r="B8" i="20"/>
  <c r="A8" i="20"/>
  <c r="D7" i="20"/>
  <c r="C7" i="20"/>
  <c r="B7" i="20"/>
  <c r="A7" i="20"/>
  <c r="D6" i="20"/>
  <c r="C6" i="20"/>
  <c r="B6" i="20"/>
  <c r="A6" i="20"/>
  <c r="D5" i="20"/>
  <c r="C5" i="20"/>
  <c r="B5" i="20"/>
  <c r="A5" i="20"/>
  <c r="D4" i="20"/>
  <c r="C4" i="20"/>
  <c r="B4" i="20"/>
  <c r="A4" i="20"/>
  <c r="D1" i="20"/>
  <c r="D140" i="19"/>
  <c r="C140" i="19"/>
  <c r="B140" i="19"/>
  <c r="A140" i="19"/>
  <c r="D139" i="19"/>
  <c r="C139" i="19"/>
  <c r="B139" i="19"/>
  <c r="A139" i="19"/>
  <c r="D138" i="19"/>
  <c r="C138" i="19"/>
  <c r="B138" i="19"/>
  <c r="A138" i="19"/>
  <c r="D137" i="19"/>
  <c r="C137" i="19"/>
  <c r="B137" i="19"/>
  <c r="A137" i="19"/>
  <c r="D136" i="19"/>
  <c r="C136" i="19"/>
  <c r="B136" i="19"/>
  <c r="A136" i="19"/>
  <c r="D135" i="19"/>
  <c r="C135" i="19"/>
  <c r="B135" i="19"/>
  <c r="A135" i="19"/>
  <c r="D134" i="19"/>
  <c r="C134" i="19"/>
  <c r="B134" i="19"/>
  <c r="A134" i="19"/>
  <c r="D133" i="19"/>
  <c r="C133" i="19"/>
  <c r="B133" i="19"/>
  <c r="A133" i="19"/>
  <c r="D132" i="19"/>
  <c r="C132" i="19"/>
  <c r="B132" i="19"/>
  <c r="A132" i="19"/>
  <c r="D131" i="19"/>
  <c r="C131" i="19"/>
  <c r="B131" i="19"/>
  <c r="A131" i="19"/>
  <c r="D130" i="19"/>
  <c r="C130" i="19"/>
  <c r="B130" i="19"/>
  <c r="A130" i="19"/>
  <c r="D129" i="19"/>
  <c r="C129" i="19"/>
  <c r="B129" i="19"/>
  <c r="A129" i="19"/>
  <c r="D128" i="19"/>
  <c r="C128" i="19"/>
  <c r="B128" i="19"/>
  <c r="A128" i="19"/>
  <c r="D127" i="19"/>
  <c r="C127" i="19"/>
  <c r="B127" i="19"/>
  <c r="A127" i="19"/>
  <c r="D126" i="19"/>
  <c r="C126" i="19"/>
  <c r="B126" i="19"/>
  <c r="A126" i="19"/>
  <c r="D125" i="19"/>
  <c r="C125" i="19"/>
  <c r="B125" i="19"/>
  <c r="A125" i="19"/>
  <c r="D124" i="19"/>
  <c r="C124" i="19"/>
  <c r="B124" i="19"/>
  <c r="A124" i="19"/>
  <c r="D123" i="19"/>
  <c r="C123" i="19"/>
  <c r="B123" i="19"/>
  <c r="A123" i="19"/>
  <c r="D122" i="19"/>
  <c r="C122" i="19"/>
  <c r="B122" i="19"/>
  <c r="A122" i="19"/>
  <c r="D121" i="19"/>
  <c r="C121" i="19"/>
  <c r="B121" i="19"/>
  <c r="A121" i="19"/>
  <c r="D120" i="19"/>
  <c r="C120" i="19"/>
  <c r="B120" i="19"/>
  <c r="A120" i="19"/>
  <c r="D119" i="19"/>
  <c r="C119" i="19"/>
  <c r="B119" i="19"/>
  <c r="A119" i="19"/>
  <c r="D118" i="19"/>
  <c r="C118" i="19"/>
  <c r="B118" i="19"/>
  <c r="A118" i="19"/>
  <c r="D117" i="19"/>
  <c r="C117" i="19"/>
  <c r="B117" i="19"/>
  <c r="A117" i="19"/>
  <c r="D116" i="19"/>
  <c r="C116" i="19"/>
  <c r="B116" i="19"/>
  <c r="A116" i="19"/>
  <c r="D115" i="19"/>
  <c r="C115" i="19"/>
  <c r="B115" i="19"/>
  <c r="A115" i="19"/>
  <c r="D114" i="19"/>
  <c r="C114" i="19"/>
  <c r="B114" i="19"/>
  <c r="A114" i="19"/>
  <c r="D113" i="19"/>
  <c r="C113" i="19"/>
  <c r="B113" i="19"/>
  <c r="A113" i="19"/>
  <c r="D112" i="19"/>
  <c r="C112" i="19"/>
  <c r="B112" i="19"/>
  <c r="A112" i="19"/>
  <c r="D111" i="19"/>
  <c r="C111" i="19"/>
  <c r="B111" i="19"/>
  <c r="A111" i="19"/>
  <c r="D110" i="19"/>
  <c r="C110" i="19"/>
  <c r="B110" i="19"/>
  <c r="A110" i="19"/>
  <c r="D109" i="19"/>
  <c r="C109" i="19"/>
  <c r="B109" i="19"/>
  <c r="A109" i="19"/>
  <c r="D108" i="19"/>
  <c r="C108" i="19"/>
  <c r="B108" i="19"/>
  <c r="A108" i="19"/>
  <c r="D107" i="19"/>
  <c r="C107" i="19"/>
  <c r="B107" i="19"/>
  <c r="A107" i="19"/>
  <c r="D106" i="19"/>
  <c r="C106" i="19"/>
  <c r="B106" i="19"/>
  <c r="A106" i="19"/>
  <c r="D105" i="19"/>
  <c r="C105" i="19"/>
  <c r="B105" i="19"/>
  <c r="A105" i="19"/>
  <c r="D104" i="19"/>
  <c r="C104" i="19"/>
  <c r="B104" i="19"/>
  <c r="A104" i="19"/>
  <c r="D103" i="19"/>
  <c r="C103" i="19"/>
  <c r="B103" i="19"/>
  <c r="A103" i="19"/>
  <c r="D102" i="19"/>
  <c r="C102" i="19"/>
  <c r="B102" i="19"/>
  <c r="A102" i="19"/>
  <c r="D101" i="19"/>
  <c r="C101" i="19"/>
  <c r="B101" i="19"/>
  <c r="A101" i="19"/>
  <c r="D100" i="19"/>
  <c r="C100" i="19"/>
  <c r="B100" i="19"/>
  <c r="A100" i="19"/>
  <c r="D99" i="19"/>
  <c r="C99" i="19"/>
  <c r="B99" i="19"/>
  <c r="A99" i="19"/>
  <c r="D98" i="19"/>
  <c r="C98" i="19"/>
  <c r="B98" i="19"/>
  <c r="A98" i="19"/>
  <c r="D97" i="19"/>
  <c r="C97" i="19"/>
  <c r="B97" i="19"/>
  <c r="A97" i="19"/>
  <c r="D96" i="19"/>
  <c r="C96" i="19"/>
  <c r="B96" i="19"/>
  <c r="A96" i="19"/>
  <c r="D95" i="19"/>
  <c r="C95" i="19"/>
  <c r="B95" i="19"/>
  <c r="A95" i="19"/>
  <c r="D94" i="19"/>
  <c r="C94" i="19"/>
  <c r="B94" i="19"/>
  <c r="A94" i="19"/>
  <c r="D93" i="19"/>
  <c r="C93" i="19"/>
  <c r="B93" i="19"/>
  <c r="A93" i="19"/>
  <c r="D92" i="19"/>
  <c r="C92" i="19"/>
  <c r="B92" i="19"/>
  <c r="A92" i="19"/>
  <c r="D91" i="19"/>
  <c r="C91" i="19"/>
  <c r="B91" i="19"/>
  <c r="A91" i="19"/>
  <c r="D90" i="19"/>
  <c r="C90" i="19"/>
  <c r="B90" i="19"/>
  <c r="A90" i="19"/>
  <c r="D89" i="19"/>
  <c r="C89" i="19"/>
  <c r="B89" i="19"/>
  <c r="A89" i="19"/>
  <c r="D88" i="19"/>
  <c r="C88" i="19"/>
  <c r="B88" i="19"/>
  <c r="A88" i="19"/>
  <c r="D87" i="19"/>
  <c r="C87" i="19"/>
  <c r="B87" i="19"/>
  <c r="A87" i="19"/>
  <c r="D86" i="19"/>
  <c r="C86" i="19"/>
  <c r="B86" i="19"/>
  <c r="A86" i="19"/>
  <c r="D85" i="19"/>
  <c r="C85" i="19"/>
  <c r="B85" i="19"/>
  <c r="A85" i="19"/>
  <c r="D84" i="19"/>
  <c r="C84" i="19"/>
  <c r="B84" i="19"/>
  <c r="A84" i="19"/>
  <c r="D83" i="19"/>
  <c r="C83" i="19"/>
  <c r="B83" i="19"/>
  <c r="A83" i="19"/>
  <c r="D82" i="19"/>
  <c r="C82" i="19"/>
  <c r="B82" i="19"/>
  <c r="A82" i="19"/>
  <c r="D81" i="19"/>
  <c r="C81" i="19"/>
  <c r="B81" i="19"/>
  <c r="A81" i="19"/>
  <c r="D80" i="19"/>
  <c r="C80" i="19"/>
  <c r="B80" i="19"/>
  <c r="A80" i="19"/>
  <c r="D79" i="19"/>
  <c r="C79" i="19"/>
  <c r="B79" i="19"/>
  <c r="A79" i="19"/>
  <c r="D78" i="19"/>
  <c r="C78" i="19"/>
  <c r="B78" i="19"/>
  <c r="A78" i="19"/>
  <c r="D77" i="19"/>
  <c r="C77" i="19"/>
  <c r="B77" i="19"/>
  <c r="A77" i="19"/>
  <c r="D76" i="19"/>
  <c r="C76" i="19"/>
  <c r="B76" i="19"/>
  <c r="A76" i="19"/>
  <c r="D75" i="19"/>
  <c r="C75" i="19"/>
  <c r="B75" i="19"/>
  <c r="A75" i="19"/>
  <c r="D74" i="19"/>
  <c r="C74" i="19"/>
  <c r="B74" i="19"/>
  <c r="A74" i="19"/>
  <c r="D73" i="19"/>
  <c r="C73" i="19"/>
  <c r="B73" i="19"/>
  <c r="A73" i="19"/>
  <c r="D72" i="19"/>
  <c r="C72" i="19"/>
  <c r="B72" i="19"/>
  <c r="A72" i="19"/>
  <c r="D71" i="19"/>
  <c r="C71" i="19"/>
  <c r="B71" i="19"/>
  <c r="A71" i="19"/>
  <c r="D70" i="19"/>
  <c r="C70" i="19"/>
  <c r="B70" i="19"/>
  <c r="A70" i="19"/>
  <c r="D69" i="19"/>
  <c r="C69" i="19"/>
  <c r="B69" i="19"/>
  <c r="A69" i="19"/>
  <c r="D68" i="19"/>
  <c r="C68" i="19"/>
  <c r="B68" i="19"/>
  <c r="A68" i="19"/>
  <c r="D67" i="19"/>
  <c r="C67" i="19"/>
  <c r="B67" i="19"/>
  <c r="A67" i="19"/>
  <c r="D66" i="19"/>
  <c r="C66" i="19"/>
  <c r="B66" i="19"/>
  <c r="A66" i="19"/>
  <c r="D65" i="19"/>
  <c r="C65" i="19"/>
  <c r="B65" i="19"/>
  <c r="A65" i="19"/>
  <c r="D64" i="19"/>
  <c r="C64" i="19"/>
  <c r="B64" i="19"/>
  <c r="A64" i="19"/>
  <c r="D63" i="19"/>
  <c r="C63" i="19"/>
  <c r="B63" i="19"/>
  <c r="A63" i="19"/>
  <c r="D62" i="19"/>
  <c r="C62" i="19"/>
  <c r="B62" i="19"/>
  <c r="A62" i="19"/>
  <c r="D61" i="19"/>
  <c r="C61" i="19"/>
  <c r="B61" i="19"/>
  <c r="A61" i="19"/>
  <c r="D60" i="19"/>
  <c r="C60" i="19"/>
  <c r="B60" i="19"/>
  <c r="A60" i="19"/>
  <c r="D59" i="19"/>
  <c r="C59" i="19"/>
  <c r="B59" i="19"/>
  <c r="A59" i="19"/>
  <c r="D58" i="19"/>
  <c r="C58" i="19"/>
  <c r="B58" i="19"/>
  <c r="A58" i="19"/>
  <c r="D57" i="19"/>
  <c r="C57" i="19"/>
  <c r="B57" i="19"/>
  <c r="A57" i="19"/>
  <c r="D56" i="19"/>
  <c r="C56" i="19"/>
  <c r="B56" i="19"/>
  <c r="A56" i="19"/>
  <c r="D55" i="19"/>
  <c r="C55" i="19"/>
  <c r="B55" i="19"/>
  <c r="A55" i="19"/>
  <c r="D54" i="19"/>
  <c r="C54" i="19"/>
  <c r="B54" i="19"/>
  <c r="A54" i="19"/>
  <c r="D53" i="19"/>
  <c r="C53" i="19"/>
  <c r="B53" i="19"/>
  <c r="A53" i="19"/>
  <c r="D52" i="19"/>
  <c r="C52" i="19"/>
  <c r="B52" i="19"/>
  <c r="A52" i="19"/>
  <c r="D51" i="19"/>
  <c r="C51" i="19"/>
  <c r="B51" i="19"/>
  <c r="A51" i="19"/>
  <c r="D50" i="19"/>
  <c r="C50" i="19"/>
  <c r="B50" i="19"/>
  <c r="A50" i="19"/>
  <c r="D49" i="19"/>
  <c r="C49" i="19"/>
  <c r="B49" i="19"/>
  <c r="A49" i="19"/>
  <c r="D48" i="19"/>
  <c r="C48" i="19"/>
  <c r="B48" i="19"/>
  <c r="A48" i="19"/>
  <c r="D47" i="19"/>
  <c r="C47" i="19"/>
  <c r="B47" i="19"/>
  <c r="A47" i="19"/>
  <c r="D46" i="19"/>
  <c r="C46" i="19"/>
  <c r="B46" i="19"/>
  <c r="A46" i="19"/>
  <c r="D45" i="19"/>
  <c r="C45" i="19"/>
  <c r="B45" i="19"/>
  <c r="A45" i="19"/>
  <c r="D44" i="19"/>
  <c r="C44" i="19"/>
  <c r="B44" i="19"/>
  <c r="A44" i="19"/>
  <c r="D43" i="19"/>
  <c r="C43" i="19"/>
  <c r="B43" i="19"/>
  <c r="A43" i="19"/>
  <c r="D42" i="19"/>
  <c r="C42" i="19"/>
  <c r="B42" i="19"/>
  <c r="A42" i="19"/>
  <c r="D41" i="19"/>
  <c r="C41" i="19"/>
  <c r="B41" i="19"/>
  <c r="A41" i="19"/>
  <c r="D40" i="19"/>
  <c r="C40" i="19"/>
  <c r="B40" i="19"/>
  <c r="A40" i="19"/>
  <c r="D39" i="19"/>
  <c r="C39" i="19"/>
  <c r="B39" i="19"/>
  <c r="A39" i="19"/>
  <c r="D38" i="19"/>
  <c r="C38" i="19"/>
  <c r="B38" i="19"/>
  <c r="A38" i="19"/>
  <c r="D37" i="19"/>
  <c r="C37" i="19"/>
  <c r="B37" i="19"/>
  <c r="A37" i="19"/>
  <c r="D36" i="19"/>
  <c r="C36" i="19"/>
  <c r="B36" i="19"/>
  <c r="A36" i="19"/>
  <c r="D35" i="19"/>
  <c r="C35" i="19"/>
  <c r="B35" i="19"/>
  <c r="A35" i="19"/>
  <c r="D34" i="19"/>
  <c r="C34" i="19"/>
  <c r="B34" i="19"/>
  <c r="A34" i="19"/>
  <c r="D33" i="19"/>
  <c r="C33" i="19"/>
  <c r="B33" i="19"/>
  <c r="A33" i="19"/>
  <c r="D32" i="19"/>
  <c r="C32" i="19"/>
  <c r="B32" i="19"/>
  <c r="A32" i="19"/>
  <c r="D31" i="19"/>
  <c r="C31" i="19"/>
  <c r="B31" i="19"/>
  <c r="A31" i="19"/>
  <c r="D30" i="19"/>
  <c r="C30" i="19"/>
  <c r="B30" i="19"/>
  <c r="A30" i="19"/>
  <c r="D29" i="19"/>
  <c r="C29" i="19"/>
  <c r="B29" i="19"/>
  <c r="A29" i="19"/>
  <c r="D28" i="19"/>
  <c r="C28" i="19"/>
  <c r="B28" i="19"/>
  <c r="A28" i="19"/>
  <c r="D27" i="19"/>
  <c r="C27" i="19"/>
  <c r="B27" i="19"/>
  <c r="A27" i="19"/>
  <c r="D26" i="19"/>
  <c r="C26" i="19"/>
  <c r="B26" i="19"/>
  <c r="A26" i="19"/>
  <c r="D25" i="19"/>
  <c r="C25" i="19"/>
  <c r="B25" i="19"/>
  <c r="A25" i="19"/>
  <c r="D24" i="19"/>
  <c r="C24" i="19"/>
  <c r="B24" i="19"/>
  <c r="A24" i="19"/>
  <c r="D23" i="19"/>
  <c r="C23" i="19"/>
  <c r="B23" i="19"/>
  <c r="A23" i="19"/>
  <c r="D22" i="19"/>
  <c r="C22" i="19"/>
  <c r="B22" i="19"/>
  <c r="A22" i="19"/>
  <c r="D21" i="19"/>
  <c r="C21" i="19"/>
  <c r="B21" i="19"/>
  <c r="A21" i="19"/>
  <c r="D20" i="19"/>
  <c r="C20" i="19"/>
  <c r="B20" i="19"/>
  <c r="A20" i="19"/>
  <c r="D19" i="19"/>
  <c r="C19" i="19"/>
  <c r="B19" i="19"/>
  <c r="A19" i="19"/>
  <c r="D18" i="19"/>
  <c r="C18" i="19"/>
  <c r="B18" i="19"/>
  <c r="A18" i="19"/>
  <c r="D17" i="19"/>
  <c r="C17" i="19"/>
  <c r="B17" i="19"/>
  <c r="A17" i="19"/>
  <c r="D16" i="19"/>
  <c r="C16" i="19"/>
  <c r="B16" i="19"/>
  <c r="A16" i="19"/>
  <c r="D15" i="19"/>
  <c r="C15" i="19"/>
  <c r="B15" i="19"/>
  <c r="A15" i="19"/>
  <c r="D14" i="19"/>
  <c r="C14" i="19"/>
  <c r="B14" i="19"/>
  <c r="A14" i="19"/>
  <c r="D13" i="19"/>
  <c r="C13" i="19"/>
  <c r="B13" i="19"/>
  <c r="A13" i="19"/>
  <c r="D12" i="19"/>
  <c r="C12" i="19"/>
  <c r="B12" i="19"/>
  <c r="A12" i="19"/>
  <c r="D11" i="19"/>
  <c r="C11" i="19"/>
  <c r="B11" i="19"/>
  <c r="A11" i="19"/>
  <c r="D10" i="19"/>
  <c r="C10" i="19"/>
  <c r="B10" i="19"/>
  <c r="A10" i="19"/>
  <c r="D9" i="19"/>
  <c r="C9" i="19"/>
  <c r="B9" i="19"/>
  <c r="A9" i="19"/>
  <c r="D8" i="19"/>
  <c r="C8" i="19"/>
  <c r="B8" i="19"/>
  <c r="A8" i="19"/>
  <c r="D7" i="19"/>
  <c r="C7" i="19"/>
  <c r="B7" i="19"/>
  <c r="A7" i="19"/>
  <c r="D6" i="19"/>
  <c r="C6" i="19"/>
  <c r="B6" i="19"/>
  <c r="A6" i="19"/>
  <c r="D5" i="19"/>
  <c r="C5" i="19"/>
  <c r="B5" i="19"/>
  <c r="A5" i="19"/>
  <c r="D4" i="19"/>
  <c r="C4" i="19"/>
  <c r="B4" i="19"/>
  <c r="A4" i="19"/>
  <c r="D2" i="19"/>
  <c r="D140" i="18"/>
  <c r="C140" i="18"/>
  <c r="B140" i="18"/>
  <c r="A140" i="18"/>
  <c r="D139" i="18"/>
  <c r="C139" i="18"/>
  <c r="B139" i="18"/>
  <c r="A139" i="18"/>
  <c r="D138" i="18"/>
  <c r="C138" i="18"/>
  <c r="B138" i="18"/>
  <c r="A138" i="18"/>
  <c r="D137" i="18"/>
  <c r="C137" i="18"/>
  <c r="B137" i="18"/>
  <c r="A137" i="18"/>
  <c r="D136" i="18"/>
  <c r="C136" i="18"/>
  <c r="B136" i="18"/>
  <c r="A136" i="18"/>
  <c r="D135" i="18"/>
  <c r="C135" i="18"/>
  <c r="B135" i="18"/>
  <c r="A135" i="18"/>
  <c r="D134" i="18"/>
  <c r="C134" i="18"/>
  <c r="B134" i="18"/>
  <c r="A134" i="18"/>
  <c r="D133" i="18"/>
  <c r="C133" i="18"/>
  <c r="B133" i="18"/>
  <c r="A133" i="18"/>
  <c r="D132" i="18"/>
  <c r="C132" i="18"/>
  <c r="B132" i="18"/>
  <c r="A132" i="18"/>
  <c r="D131" i="18"/>
  <c r="C131" i="18"/>
  <c r="B131" i="18"/>
  <c r="A131" i="18"/>
  <c r="D130" i="18"/>
  <c r="C130" i="18"/>
  <c r="B130" i="18"/>
  <c r="A130" i="18"/>
  <c r="D129" i="18"/>
  <c r="C129" i="18"/>
  <c r="B129" i="18"/>
  <c r="A129" i="18"/>
  <c r="D128" i="18"/>
  <c r="C128" i="18"/>
  <c r="B128" i="18"/>
  <c r="A128" i="18"/>
  <c r="D127" i="18"/>
  <c r="C127" i="18"/>
  <c r="B127" i="18"/>
  <c r="A127" i="18"/>
  <c r="D126" i="18"/>
  <c r="C126" i="18"/>
  <c r="B126" i="18"/>
  <c r="A126" i="18"/>
  <c r="D125" i="18"/>
  <c r="C125" i="18"/>
  <c r="B125" i="18"/>
  <c r="A125" i="18"/>
  <c r="D124" i="18"/>
  <c r="C124" i="18"/>
  <c r="B124" i="18"/>
  <c r="A124" i="18"/>
  <c r="D123" i="18"/>
  <c r="C123" i="18"/>
  <c r="B123" i="18"/>
  <c r="A123" i="18"/>
  <c r="D122" i="18"/>
  <c r="C122" i="18"/>
  <c r="B122" i="18"/>
  <c r="A122" i="18"/>
  <c r="D121" i="18"/>
  <c r="C121" i="18"/>
  <c r="B121" i="18"/>
  <c r="A121" i="18"/>
  <c r="D120" i="18"/>
  <c r="C120" i="18"/>
  <c r="B120" i="18"/>
  <c r="A120" i="18"/>
  <c r="D119" i="18"/>
  <c r="C119" i="18"/>
  <c r="B119" i="18"/>
  <c r="A119" i="18"/>
  <c r="D118" i="18"/>
  <c r="C118" i="18"/>
  <c r="B118" i="18"/>
  <c r="A118" i="18"/>
  <c r="D117" i="18"/>
  <c r="C117" i="18"/>
  <c r="B117" i="18"/>
  <c r="A117" i="18"/>
  <c r="D116" i="18"/>
  <c r="C116" i="18"/>
  <c r="B116" i="18"/>
  <c r="A116" i="18"/>
  <c r="D115" i="18"/>
  <c r="C115" i="18"/>
  <c r="B115" i="18"/>
  <c r="A115" i="18"/>
  <c r="D114" i="18"/>
  <c r="C114" i="18"/>
  <c r="B114" i="18"/>
  <c r="A114" i="18"/>
  <c r="D113" i="18"/>
  <c r="C113" i="18"/>
  <c r="B113" i="18"/>
  <c r="A113" i="18"/>
  <c r="D112" i="18"/>
  <c r="C112" i="18"/>
  <c r="B112" i="18"/>
  <c r="A112" i="18"/>
  <c r="D111" i="18"/>
  <c r="C111" i="18"/>
  <c r="B111" i="18"/>
  <c r="A111" i="18"/>
  <c r="D110" i="18"/>
  <c r="C110" i="18"/>
  <c r="B110" i="18"/>
  <c r="A110" i="18"/>
  <c r="D109" i="18"/>
  <c r="C109" i="18"/>
  <c r="B109" i="18"/>
  <c r="A109" i="18"/>
  <c r="D108" i="18"/>
  <c r="C108" i="18"/>
  <c r="B108" i="18"/>
  <c r="A108" i="18"/>
  <c r="D107" i="18"/>
  <c r="C107" i="18"/>
  <c r="B107" i="18"/>
  <c r="A107" i="18"/>
  <c r="D106" i="18"/>
  <c r="C106" i="18"/>
  <c r="B106" i="18"/>
  <c r="A106" i="18"/>
  <c r="D105" i="18"/>
  <c r="C105" i="18"/>
  <c r="B105" i="18"/>
  <c r="A105" i="18"/>
  <c r="D104" i="18"/>
  <c r="C104" i="18"/>
  <c r="B104" i="18"/>
  <c r="A104" i="18"/>
  <c r="D103" i="18"/>
  <c r="C103" i="18"/>
  <c r="B103" i="18"/>
  <c r="A103" i="18"/>
  <c r="D102" i="18"/>
  <c r="C102" i="18"/>
  <c r="B102" i="18"/>
  <c r="A102" i="18"/>
  <c r="D101" i="18"/>
  <c r="C101" i="18"/>
  <c r="B101" i="18"/>
  <c r="A101" i="18"/>
  <c r="D100" i="18"/>
  <c r="C100" i="18"/>
  <c r="B100" i="18"/>
  <c r="A100" i="18"/>
  <c r="D99" i="18"/>
  <c r="C99" i="18"/>
  <c r="B99" i="18"/>
  <c r="A99" i="18"/>
  <c r="D98" i="18"/>
  <c r="C98" i="18"/>
  <c r="B98" i="18"/>
  <c r="A98" i="18"/>
  <c r="D97" i="18"/>
  <c r="C97" i="18"/>
  <c r="B97" i="18"/>
  <c r="A97" i="18"/>
  <c r="D96" i="18"/>
  <c r="C96" i="18"/>
  <c r="B96" i="18"/>
  <c r="A96" i="18"/>
  <c r="D95" i="18"/>
  <c r="C95" i="18"/>
  <c r="B95" i="18"/>
  <c r="A95" i="18"/>
  <c r="D94" i="18"/>
  <c r="C94" i="18"/>
  <c r="B94" i="18"/>
  <c r="A94" i="18"/>
  <c r="D93" i="18"/>
  <c r="C93" i="18"/>
  <c r="B93" i="18"/>
  <c r="A93" i="18"/>
  <c r="D92" i="18"/>
  <c r="C92" i="18"/>
  <c r="B92" i="18"/>
  <c r="A92" i="18"/>
  <c r="D91" i="18"/>
  <c r="C91" i="18"/>
  <c r="B91" i="18"/>
  <c r="A91" i="18"/>
  <c r="D90" i="18"/>
  <c r="C90" i="18"/>
  <c r="B90" i="18"/>
  <c r="A90" i="18"/>
  <c r="D89" i="18"/>
  <c r="C89" i="18"/>
  <c r="B89" i="18"/>
  <c r="A89" i="18"/>
  <c r="D88" i="18"/>
  <c r="C88" i="18"/>
  <c r="B88" i="18"/>
  <c r="A88"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D77" i="18"/>
  <c r="C77" i="18"/>
  <c r="B77" i="18"/>
  <c r="A77" i="18"/>
  <c r="D76" i="18"/>
  <c r="C76" i="18"/>
  <c r="B76" i="18"/>
  <c r="A76" i="18"/>
  <c r="D75" i="18"/>
  <c r="C75" i="18"/>
  <c r="B75" i="18"/>
  <c r="A75" i="18"/>
  <c r="D74" i="18"/>
  <c r="C74" i="18"/>
  <c r="B74" i="18"/>
  <c r="A74" i="18"/>
  <c r="D73" i="18"/>
  <c r="C73" i="18"/>
  <c r="B73" i="18"/>
  <c r="A73" i="18"/>
  <c r="D72" i="18"/>
  <c r="C72" i="18"/>
  <c r="B72" i="18"/>
  <c r="A72" i="18"/>
  <c r="D71" i="18"/>
  <c r="C71" i="18"/>
  <c r="B71" i="18"/>
  <c r="A71" i="18"/>
  <c r="D70" i="18"/>
  <c r="C70" i="18"/>
  <c r="B70" i="18"/>
  <c r="A70" i="18"/>
  <c r="D69" i="18"/>
  <c r="C69" i="18"/>
  <c r="B69" i="18"/>
  <c r="A69" i="18"/>
  <c r="D68" i="18"/>
  <c r="C68" i="18"/>
  <c r="B68" i="18"/>
  <c r="A68" i="18"/>
  <c r="D67" i="18"/>
  <c r="C67" i="18"/>
  <c r="B67" i="18"/>
  <c r="A67" i="18"/>
  <c r="D66" i="18"/>
  <c r="C66" i="18"/>
  <c r="B66" i="18"/>
  <c r="A66" i="18"/>
  <c r="D65" i="18"/>
  <c r="C65" i="18"/>
  <c r="B65" i="18"/>
  <c r="A65" i="18"/>
  <c r="D64" i="18"/>
  <c r="C64" i="18"/>
  <c r="B64" i="18"/>
  <c r="A64" i="18"/>
  <c r="D63" i="18"/>
  <c r="C63" i="18"/>
  <c r="B63" i="18"/>
  <c r="A63" i="18"/>
  <c r="D62" i="18"/>
  <c r="C62" i="18"/>
  <c r="B62" i="18"/>
  <c r="A62" i="18"/>
  <c r="D61" i="18"/>
  <c r="C61" i="18"/>
  <c r="B61" i="18"/>
  <c r="A61" i="18"/>
  <c r="D60" i="18"/>
  <c r="C60" i="18"/>
  <c r="B60" i="18"/>
  <c r="A60" i="18"/>
  <c r="D59" i="18"/>
  <c r="C59" i="18"/>
  <c r="B59" i="18"/>
  <c r="A59" i="18"/>
  <c r="D58" i="18"/>
  <c r="C58" i="18"/>
  <c r="B58" i="18"/>
  <c r="A58" i="18"/>
  <c r="D57" i="18"/>
  <c r="C57" i="18"/>
  <c r="B57" i="18"/>
  <c r="A57" i="18"/>
  <c r="D56" i="18"/>
  <c r="C56" i="18"/>
  <c r="B56" i="18"/>
  <c r="A56" i="18"/>
  <c r="D55" i="18"/>
  <c r="C55" i="18"/>
  <c r="B55" i="18"/>
  <c r="A55" i="18"/>
  <c r="D54" i="18"/>
  <c r="C54" i="18"/>
  <c r="B54" i="18"/>
  <c r="A54" i="18"/>
  <c r="D53" i="18"/>
  <c r="C53" i="18"/>
  <c r="B53" i="18"/>
  <c r="A53" i="18"/>
  <c r="D52" i="18"/>
  <c r="C52" i="18"/>
  <c r="B52" i="18"/>
  <c r="A52" i="18"/>
  <c r="D51" i="18"/>
  <c r="C51" i="18"/>
  <c r="B51" i="18"/>
  <c r="A51" i="18"/>
  <c r="D50" i="18"/>
  <c r="C50" i="18"/>
  <c r="B50" i="18"/>
  <c r="A50" i="18"/>
  <c r="D49" i="18"/>
  <c r="C49" i="18"/>
  <c r="B49" i="18"/>
  <c r="A49" i="18"/>
  <c r="D48" i="18"/>
  <c r="C48" i="18"/>
  <c r="B48" i="18"/>
  <c r="A48" i="18"/>
  <c r="D47" i="18"/>
  <c r="C47" i="18"/>
  <c r="B47" i="18"/>
  <c r="A47" i="18"/>
  <c r="D46" i="18"/>
  <c r="C46" i="18"/>
  <c r="B46" i="18"/>
  <c r="A46" i="18"/>
  <c r="D45" i="18"/>
  <c r="C45" i="18"/>
  <c r="B45" i="18"/>
  <c r="A45" i="18"/>
  <c r="D44" i="18"/>
  <c r="C44" i="18"/>
  <c r="B44" i="18"/>
  <c r="A44" i="18"/>
  <c r="D43" i="18"/>
  <c r="C43" i="18"/>
  <c r="B43" i="18"/>
  <c r="A43" i="18"/>
  <c r="D42" i="18"/>
  <c r="C42" i="18"/>
  <c r="B42" i="18"/>
  <c r="A42" i="18"/>
  <c r="D41" i="18"/>
  <c r="C41" i="18"/>
  <c r="B41" i="18"/>
  <c r="A41" i="18"/>
  <c r="D40" i="18"/>
  <c r="C40" i="18"/>
  <c r="B40" i="18"/>
  <c r="A40" i="18"/>
  <c r="D39" i="18"/>
  <c r="C39" i="18"/>
  <c r="B39" i="18"/>
  <c r="A39" i="18"/>
  <c r="D38" i="18"/>
  <c r="C38" i="18"/>
  <c r="B38" i="18"/>
  <c r="A38" i="18"/>
  <c r="D37" i="18"/>
  <c r="C37" i="18"/>
  <c r="B37" i="18"/>
  <c r="A37" i="18"/>
  <c r="D36" i="18"/>
  <c r="C36" i="18"/>
  <c r="B36" i="18"/>
  <c r="A36" i="18"/>
  <c r="D35" i="18"/>
  <c r="C35" i="18"/>
  <c r="B35" i="18"/>
  <c r="A35" i="18"/>
  <c r="D34" i="18"/>
  <c r="C34" i="18"/>
  <c r="B34" i="18"/>
  <c r="A34" i="18"/>
  <c r="D33" i="18"/>
  <c r="C33" i="18"/>
  <c r="B33" i="18"/>
  <c r="A33" i="18"/>
  <c r="D32" i="18"/>
  <c r="C32" i="18"/>
  <c r="B32" i="18"/>
  <c r="A32" i="18"/>
  <c r="D31" i="18"/>
  <c r="C31" i="18"/>
  <c r="B31" i="18"/>
  <c r="A31" i="18"/>
  <c r="D30" i="18"/>
  <c r="C30" i="18"/>
  <c r="B30" i="18"/>
  <c r="A30" i="18"/>
  <c r="D29" i="18"/>
  <c r="C29" i="18"/>
  <c r="B29" i="18"/>
  <c r="A29" i="18"/>
  <c r="D28" i="18"/>
  <c r="C28" i="18"/>
  <c r="B28" i="18"/>
  <c r="A28" i="18"/>
  <c r="D27" i="18"/>
  <c r="C27" i="18"/>
  <c r="B27" i="18"/>
  <c r="A27" i="18"/>
  <c r="D26" i="18"/>
  <c r="C26" i="18"/>
  <c r="B26" i="18"/>
  <c r="A26" i="18"/>
  <c r="D25" i="18"/>
  <c r="C25" i="18"/>
  <c r="B25" i="18"/>
  <c r="A25" i="18"/>
  <c r="D24" i="18"/>
  <c r="C24" i="18"/>
  <c r="B24" i="18"/>
  <c r="A24" i="18"/>
  <c r="D23" i="18"/>
  <c r="C23" i="18"/>
  <c r="B23" i="18"/>
  <c r="A23" i="18"/>
  <c r="D22" i="18"/>
  <c r="C22" i="18"/>
  <c r="B22" i="18"/>
  <c r="A22" i="18"/>
  <c r="D21" i="18"/>
  <c r="C21" i="18"/>
  <c r="B21" i="18"/>
  <c r="A21" i="18"/>
  <c r="D20" i="18"/>
  <c r="C20" i="18"/>
  <c r="B20" i="18"/>
  <c r="A20" i="18"/>
  <c r="D19" i="18"/>
  <c r="C19" i="18"/>
  <c r="B19" i="18"/>
  <c r="A19" i="18"/>
  <c r="D18" i="18"/>
  <c r="C18" i="18"/>
  <c r="B18" i="18"/>
  <c r="A18" i="18"/>
  <c r="D17" i="18"/>
  <c r="C17" i="18"/>
  <c r="B17" i="18"/>
  <c r="A17" i="18"/>
  <c r="D16" i="18"/>
  <c r="C16" i="18"/>
  <c r="B16" i="18"/>
  <c r="A16" i="18"/>
  <c r="D15" i="18"/>
  <c r="C15" i="18"/>
  <c r="B15" i="18"/>
  <c r="A15" i="18"/>
  <c r="D14" i="18"/>
  <c r="C14" i="18"/>
  <c r="B14" i="18"/>
  <c r="A14" i="18"/>
  <c r="D13" i="18"/>
  <c r="C13" i="18"/>
  <c r="B13" i="18"/>
  <c r="A13" i="18"/>
  <c r="D12" i="18"/>
  <c r="C12" i="18"/>
  <c r="B12" i="18"/>
  <c r="A12" i="18"/>
  <c r="D11" i="18"/>
  <c r="C11" i="18"/>
  <c r="B11" i="18"/>
  <c r="A11" i="18"/>
  <c r="D10" i="18"/>
  <c r="C10" i="18"/>
  <c r="B10" i="18"/>
  <c r="A10" i="18"/>
  <c r="D9" i="18"/>
  <c r="C9" i="18"/>
  <c r="B9" i="18"/>
  <c r="A9" i="18"/>
  <c r="D8" i="18"/>
  <c r="C8" i="18"/>
  <c r="B8" i="18"/>
  <c r="A8" i="18"/>
  <c r="D7" i="18"/>
  <c r="C7" i="18"/>
  <c r="B7" i="18"/>
  <c r="A7" i="18"/>
  <c r="D6" i="18"/>
  <c r="C6" i="18"/>
  <c r="B6" i="18"/>
  <c r="A6" i="18"/>
  <c r="D5" i="18"/>
  <c r="C5" i="18"/>
  <c r="B5" i="18"/>
  <c r="A5" i="18"/>
  <c r="D4" i="18"/>
  <c r="C4" i="18"/>
  <c r="B4" i="18"/>
  <c r="A4" i="18"/>
  <c r="D2" i="18"/>
  <c r="D140" i="17"/>
  <c r="C140" i="17"/>
  <c r="B140" i="17"/>
  <c r="A140" i="17"/>
  <c r="D139" i="17"/>
  <c r="C139" i="17"/>
  <c r="B139" i="17"/>
  <c r="A139" i="17"/>
  <c r="D138" i="17"/>
  <c r="C138" i="17"/>
  <c r="B138" i="17"/>
  <c r="A138" i="17"/>
  <c r="D137" i="17"/>
  <c r="C137" i="17"/>
  <c r="B137" i="17"/>
  <c r="A137" i="17"/>
  <c r="D136" i="17"/>
  <c r="C136" i="17"/>
  <c r="B136" i="17"/>
  <c r="A136" i="17"/>
  <c r="D135" i="17"/>
  <c r="C135" i="17"/>
  <c r="B135" i="17"/>
  <c r="A135" i="17"/>
  <c r="D134" i="17"/>
  <c r="C134" i="17"/>
  <c r="B134" i="17"/>
  <c r="A134" i="17"/>
  <c r="D133" i="17"/>
  <c r="C133" i="17"/>
  <c r="B133" i="17"/>
  <c r="A133" i="17"/>
  <c r="D132" i="17"/>
  <c r="C132" i="17"/>
  <c r="B132" i="17"/>
  <c r="A132" i="17"/>
  <c r="D131" i="17"/>
  <c r="C131" i="17"/>
  <c r="B131" i="17"/>
  <c r="A131" i="17"/>
  <c r="D130" i="17"/>
  <c r="C130" i="17"/>
  <c r="B130" i="17"/>
  <c r="A130" i="17"/>
  <c r="D129" i="17"/>
  <c r="C129" i="17"/>
  <c r="B129" i="17"/>
  <c r="A129" i="17"/>
  <c r="D128" i="17"/>
  <c r="C128" i="17"/>
  <c r="B128" i="17"/>
  <c r="A128" i="17"/>
  <c r="D127" i="17"/>
  <c r="C127" i="17"/>
  <c r="B127" i="17"/>
  <c r="A127" i="17"/>
  <c r="D126" i="17"/>
  <c r="C126" i="17"/>
  <c r="B126" i="17"/>
  <c r="A126" i="17"/>
  <c r="D125" i="17"/>
  <c r="C125" i="17"/>
  <c r="B125" i="17"/>
  <c r="A125" i="17"/>
  <c r="D124" i="17"/>
  <c r="C124" i="17"/>
  <c r="B124" i="17"/>
  <c r="A124" i="17"/>
  <c r="D123" i="17"/>
  <c r="C123" i="17"/>
  <c r="B123" i="17"/>
  <c r="A123" i="17"/>
  <c r="D122" i="17"/>
  <c r="C122" i="17"/>
  <c r="B122" i="17"/>
  <c r="A122" i="17"/>
  <c r="D121" i="17"/>
  <c r="C121" i="17"/>
  <c r="B121" i="17"/>
  <c r="A121" i="17"/>
  <c r="D120" i="17"/>
  <c r="C120" i="17"/>
  <c r="B120" i="17"/>
  <c r="A120" i="17"/>
  <c r="D119" i="17"/>
  <c r="C119" i="17"/>
  <c r="B119" i="17"/>
  <c r="A119" i="17"/>
  <c r="D118" i="17"/>
  <c r="C118" i="17"/>
  <c r="B118" i="17"/>
  <c r="A118" i="17"/>
  <c r="D117" i="17"/>
  <c r="C117" i="17"/>
  <c r="B117" i="17"/>
  <c r="A117" i="17"/>
  <c r="D116" i="17"/>
  <c r="C116" i="17"/>
  <c r="B116" i="17"/>
  <c r="A116" i="17"/>
  <c r="D115" i="17"/>
  <c r="C115" i="17"/>
  <c r="B115" i="17"/>
  <c r="A115" i="17"/>
  <c r="D114" i="17"/>
  <c r="C114" i="17"/>
  <c r="B114" i="17"/>
  <c r="A114" i="17"/>
  <c r="D113" i="17"/>
  <c r="C113" i="17"/>
  <c r="B113" i="17"/>
  <c r="A113" i="17"/>
  <c r="D112" i="17"/>
  <c r="C112" i="17"/>
  <c r="B112" i="17"/>
  <c r="A112" i="17"/>
  <c r="D111" i="17"/>
  <c r="C111" i="17"/>
  <c r="B111" i="17"/>
  <c r="A111" i="17"/>
  <c r="D110" i="17"/>
  <c r="C110" i="17"/>
  <c r="B110" i="17"/>
  <c r="A110" i="17"/>
  <c r="D109" i="17"/>
  <c r="C109" i="17"/>
  <c r="B109" i="17"/>
  <c r="A109" i="17"/>
  <c r="D108" i="17"/>
  <c r="C108" i="17"/>
  <c r="B108" i="17"/>
  <c r="A108" i="17"/>
  <c r="D107" i="17"/>
  <c r="C107" i="17"/>
  <c r="B107" i="17"/>
  <c r="A107" i="17"/>
  <c r="D106" i="17"/>
  <c r="C106" i="17"/>
  <c r="B106" i="17"/>
  <c r="A106" i="17"/>
  <c r="D105" i="17"/>
  <c r="C105" i="17"/>
  <c r="B105" i="17"/>
  <c r="A105" i="17"/>
  <c r="D104" i="17"/>
  <c r="C104" i="17"/>
  <c r="B104" i="17"/>
  <c r="A104" i="17"/>
  <c r="D103" i="17"/>
  <c r="C103" i="17"/>
  <c r="B103" i="17"/>
  <c r="A103" i="17"/>
  <c r="D102" i="17"/>
  <c r="C102" i="17"/>
  <c r="B102" i="17"/>
  <c r="A102" i="17"/>
  <c r="D101" i="17"/>
  <c r="C101" i="17"/>
  <c r="B101" i="17"/>
  <c r="A101" i="17"/>
  <c r="D100" i="17"/>
  <c r="C100" i="17"/>
  <c r="B100" i="17"/>
  <c r="A100" i="17"/>
  <c r="D99" i="17"/>
  <c r="C99" i="17"/>
  <c r="B99" i="17"/>
  <c r="A99" i="17"/>
  <c r="D98" i="17"/>
  <c r="C98" i="17"/>
  <c r="B98" i="17"/>
  <c r="A98" i="17"/>
  <c r="D97" i="17"/>
  <c r="C97" i="17"/>
  <c r="B97" i="17"/>
  <c r="A97" i="17"/>
  <c r="D96" i="17"/>
  <c r="C96" i="17"/>
  <c r="B96" i="17"/>
  <c r="A96" i="17"/>
  <c r="D95" i="17"/>
  <c r="C95" i="17"/>
  <c r="B95" i="17"/>
  <c r="A95" i="17"/>
  <c r="D94" i="17"/>
  <c r="C94" i="17"/>
  <c r="B94" i="17"/>
  <c r="A94" i="17"/>
  <c r="D93" i="17"/>
  <c r="C93" i="17"/>
  <c r="B93" i="17"/>
  <c r="A93" i="17"/>
  <c r="D92" i="17"/>
  <c r="C92" i="17"/>
  <c r="B92" i="17"/>
  <c r="A92" i="17"/>
  <c r="D91" i="17"/>
  <c r="C91" i="17"/>
  <c r="B91" i="17"/>
  <c r="A91" i="17"/>
  <c r="D90" i="17"/>
  <c r="C90" i="17"/>
  <c r="B90" i="17"/>
  <c r="A90" i="17"/>
  <c r="D89" i="17"/>
  <c r="C89" i="17"/>
  <c r="B89" i="17"/>
  <c r="A89" i="17"/>
  <c r="D88" i="17"/>
  <c r="C88" i="17"/>
  <c r="B88" i="17"/>
  <c r="A88" i="17"/>
  <c r="D87" i="17"/>
  <c r="C87" i="17"/>
  <c r="B87" i="17"/>
  <c r="A87" i="17"/>
  <c r="D86" i="17"/>
  <c r="C86" i="17"/>
  <c r="B86" i="17"/>
  <c r="A86" i="17"/>
  <c r="D85" i="17"/>
  <c r="C85" i="17"/>
  <c r="B85" i="17"/>
  <c r="A85" i="17"/>
  <c r="D84" i="17"/>
  <c r="C84" i="17"/>
  <c r="B84" i="17"/>
  <c r="A84" i="17"/>
  <c r="D83" i="17"/>
  <c r="C83" i="17"/>
  <c r="B83" i="17"/>
  <c r="A83" i="17"/>
  <c r="D82" i="17"/>
  <c r="C82" i="17"/>
  <c r="B82" i="17"/>
  <c r="A82" i="17"/>
  <c r="D81" i="17"/>
  <c r="C81" i="17"/>
  <c r="B81" i="17"/>
  <c r="A81" i="17"/>
  <c r="D80" i="17"/>
  <c r="C80" i="17"/>
  <c r="B80" i="17"/>
  <c r="A80" i="17"/>
  <c r="D79" i="17"/>
  <c r="C79" i="17"/>
  <c r="B79" i="17"/>
  <c r="A79" i="17"/>
  <c r="D78" i="17"/>
  <c r="C78" i="17"/>
  <c r="B78" i="17"/>
  <c r="A78" i="17"/>
  <c r="D77" i="17"/>
  <c r="C77" i="17"/>
  <c r="B77" i="17"/>
  <c r="A77" i="17"/>
  <c r="D76" i="17"/>
  <c r="C76" i="17"/>
  <c r="B76" i="17"/>
  <c r="A76" i="17"/>
  <c r="D75" i="17"/>
  <c r="C75" i="17"/>
  <c r="B75" i="17"/>
  <c r="A75" i="17"/>
  <c r="D74" i="17"/>
  <c r="C74" i="17"/>
  <c r="B74" i="17"/>
  <c r="A74" i="17"/>
  <c r="D73" i="17"/>
  <c r="C73" i="17"/>
  <c r="B73" i="17"/>
  <c r="A73" i="17"/>
  <c r="D72" i="17"/>
  <c r="C72" i="17"/>
  <c r="B72" i="17"/>
  <c r="A72" i="17"/>
  <c r="D71" i="17"/>
  <c r="C71" i="17"/>
  <c r="B71" i="17"/>
  <c r="A71" i="17"/>
  <c r="D70" i="17"/>
  <c r="C70" i="17"/>
  <c r="B70" i="17"/>
  <c r="A70" i="17"/>
  <c r="D69" i="17"/>
  <c r="C69" i="17"/>
  <c r="B69" i="17"/>
  <c r="A69" i="17"/>
  <c r="D68" i="17"/>
  <c r="C68" i="17"/>
  <c r="B68" i="17"/>
  <c r="A68" i="17"/>
  <c r="D67" i="17"/>
  <c r="C67" i="17"/>
  <c r="B67" i="17"/>
  <c r="A67" i="17"/>
  <c r="D66" i="17"/>
  <c r="C66" i="17"/>
  <c r="B66" i="17"/>
  <c r="A66" i="17"/>
  <c r="D65" i="17"/>
  <c r="C65" i="17"/>
  <c r="B65" i="17"/>
  <c r="A65" i="17"/>
  <c r="D64" i="17"/>
  <c r="C64" i="17"/>
  <c r="B64" i="17"/>
  <c r="A64" i="17"/>
  <c r="D63" i="17"/>
  <c r="C63" i="17"/>
  <c r="B63" i="17"/>
  <c r="A63" i="17"/>
  <c r="D62" i="17"/>
  <c r="C62" i="17"/>
  <c r="B62" i="17"/>
  <c r="A62" i="17"/>
  <c r="D61" i="17"/>
  <c r="C61" i="17"/>
  <c r="B61" i="17"/>
  <c r="A61" i="17"/>
  <c r="D60" i="17"/>
  <c r="C60" i="17"/>
  <c r="B60" i="17"/>
  <c r="A60" i="17"/>
  <c r="D59" i="17"/>
  <c r="C59" i="17"/>
  <c r="B59" i="17"/>
  <c r="A59" i="17"/>
  <c r="D58" i="17"/>
  <c r="C58" i="17"/>
  <c r="B58" i="17"/>
  <c r="A58" i="17"/>
  <c r="D57" i="17"/>
  <c r="C57" i="17"/>
  <c r="B57" i="17"/>
  <c r="A57" i="17"/>
  <c r="D56" i="17"/>
  <c r="C56" i="17"/>
  <c r="B56" i="17"/>
  <c r="A56" i="17"/>
  <c r="D55" i="17"/>
  <c r="C55" i="17"/>
  <c r="B55" i="17"/>
  <c r="A55" i="17"/>
  <c r="D54" i="17"/>
  <c r="C54" i="17"/>
  <c r="B54" i="17"/>
  <c r="A54" i="17"/>
  <c r="D53" i="17"/>
  <c r="C53" i="17"/>
  <c r="B53" i="17"/>
  <c r="A53" i="17"/>
  <c r="D52" i="17"/>
  <c r="C52" i="17"/>
  <c r="B52" i="17"/>
  <c r="A52" i="17"/>
  <c r="D51" i="17"/>
  <c r="C51" i="17"/>
  <c r="B51" i="17"/>
  <c r="A51" i="17"/>
  <c r="D50" i="17"/>
  <c r="C50" i="17"/>
  <c r="B50" i="17"/>
  <c r="A50" i="17"/>
  <c r="D49" i="17"/>
  <c r="C49" i="17"/>
  <c r="B49" i="17"/>
  <c r="A49" i="17"/>
  <c r="D48" i="17"/>
  <c r="C48" i="17"/>
  <c r="B48" i="17"/>
  <c r="A48" i="17"/>
  <c r="D47" i="17"/>
  <c r="C47" i="17"/>
  <c r="B47" i="17"/>
  <c r="A47" i="17"/>
  <c r="D46" i="17"/>
  <c r="C46" i="17"/>
  <c r="B46" i="17"/>
  <c r="A46" i="17"/>
  <c r="D45" i="17"/>
  <c r="C45" i="17"/>
  <c r="B45" i="17"/>
  <c r="A45" i="17"/>
  <c r="D44" i="17"/>
  <c r="C44" i="17"/>
  <c r="B44" i="17"/>
  <c r="A44" i="17"/>
  <c r="D43" i="17"/>
  <c r="C43" i="17"/>
  <c r="B43" i="17"/>
  <c r="A43" i="17"/>
  <c r="D42" i="17"/>
  <c r="C42" i="17"/>
  <c r="B42" i="17"/>
  <c r="A42" i="17"/>
  <c r="D41" i="17"/>
  <c r="C41" i="17"/>
  <c r="B41" i="17"/>
  <c r="A41" i="17"/>
  <c r="D40" i="17"/>
  <c r="C40" i="17"/>
  <c r="B40" i="17"/>
  <c r="A40" i="17"/>
  <c r="D39" i="17"/>
  <c r="C39" i="17"/>
  <c r="B39" i="17"/>
  <c r="A39" i="17"/>
  <c r="D38" i="17"/>
  <c r="C38" i="17"/>
  <c r="B38" i="17"/>
  <c r="A38" i="17"/>
  <c r="D37" i="17"/>
  <c r="C37" i="17"/>
  <c r="B37" i="17"/>
  <c r="A37" i="17"/>
  <c r="D36" i="17"/>
  <c r="C36" i="17"/>
  <c r="B36" i="17"/>
  <c r="A36" i="17"/>
  <c r="D35" i="17"/>
  <c r="C35" i="17"/>
  <c r="B35" i="17"/>
  <c r="A35" i="17"/>
  <c r="D34" i="17"/>
  <c r="C34" i="17"/>
  <c r="B34" i="17"/>
  <c r="A34" i="17"/>
  <c r="D33" i="17"/>
  <c r="C33" i="17"/>
  <c r="B33" i="17"/>
  <c r="A33" i="17"/>
  <c r="D32" i="17"/>
  <c r="C32" i="17"/>
  <c r="B32" i="17"/>
  <c r="A32" i="17"/>
  <c r="D31" i="17"/>
  <c r="C31" i="17"/>
  <c r="B31" i="17"/>
  <c r="A31" i="17"/>
  <c r="D30" i="17"/>
  <c r="C30" i="17"/>
  <c r="B30" i="17"/>
  <c r="A30" i="17"/>
  <c r="D29" i="17"/>
  <c r="C29" i="17"/>
  <c r="B29" i="17"/>
  <c r="A29" i="17"/>
  <c r="D28" i="17"/>
  <c r="C28" i="17"/>
  <c r="B28" i="17"/>
  <c r="A28" i="17"/>
  <c r="D27" i="17"/>
  <c r="C27" i="17"/>
  <c r="B27" i="17"/>
  <c r="A27" i="17"/>
  <c r="D26" i="17"/>
  <c r="C26" i="17"/>
  <c r="B26" i="17"/>
  <c r="A26" i="17"/>
  <c r="D25" i="17"/>
  <c r="C25" i="17"/>
  <c r="B25" i="17"/>
  <c r="A25" i="17"/>
  <c r="D24" i="17"/>
  <c r="C24" i="17"/>
  <c r="B24" i="17"/>
  <c r="A24" i="17"/>
  <c r="D23" i="17"/>
  <c r="C23" i="17"/>
  <c r="B23" i="17"/>
  <c r="A23" i="17"/>
  <c r="D22" i="17"/>
  <c r="C22" i="17"/>
  <c r="B22" i="17"/>
  <c r="A22" i="17"/>
  <c r="D21" i="17"/>
  <c r="C21" i="17"/>
  <c r="B21" i="17"/>
  <c r="A21" i="17"/>
  <c r="D20" i="17"/>
  <c r="C20" i="17"/>
  <c r="B20" i="17"/>
  <c r="A20" i="17"/>
  <c r="D19" i="17"/>
  <c r="C19" i="17"/>
  <c r="B19" i="17"/>
  <c r="A19" i="17"/>
  <c r="D18" i="17"/>
  <c r="C18" i="17"/>
  <c r="B18" i="17"/>
  <c r="A18" i="17"/>
  <c r="D17" i="17"/>
  <c r="C17" i="17"/>
  <c r="B17" i="17"/>
  <c r="A17" i="17"/>
  <c r="D16" i="17"/>
  <c r="C16" i="17"/>
  <c r="B16" i="17"/>
  <c r="A16" i="17"/>
  <c r="D15" i="17"/>
  <c r="C15" i="17"/>
  <c r="B15" i="17"/>
  <c r="A15" i="17"/>
  <c r="D14" i="17"/>
  <c r="C14" i="17"/>
  <c r="B14" i="17"/>
  <c r="A14" i="17"/>
  <c r="D13" i="17"/>
  <c r="C13" i="17"/>
  <c r="B13" i="17"/>
  <c r="A13" i="17"/>
  <c r="D12" i="17"/>
  <c r="C12" i="17"/>
  <c r="B12" i="17"/>
  <c r="A12" i="17"/>
  <c r="D11" i="17"/>
  <c r="C11" i="17"/>
  <c r="B11" i="17"/>
  <c r="A11" i="17"/>
  <c r="D10" i="17"/>
  <c r="C10" i="17"/>
  <c r="B10" i="17"/>
  <c r="A10" i="17"/>
  <c r="D9" i="17"/>
  <c r="C9" i="17"/>
  <c r="B9" i="17"/>
  <c r="A9" i="17"/>
  <c r="D8" i="17"/>
  <c r="C8" i="17"/>
  <c r="B8" i="17"/>
  <c r="A8" i="17"/>
  <c r="D7" i="17"/>
  <c r="C7" i="17"/>
  <c r="B7" i="17"/>
  <c r="A7" i="17"/>
  <c r="D6" i="17"/>
  <c r="C6" i="17"/>
  <c r="B6" i="17"/>
  <c r="A6" i="17"/>
  <c r="D5" i="17"/>
  <c r="C5" i="17"/>
  <c r="B5" i="17"/>
  <c r="A5" i="17"/>
  <c r="D4" i="17"/>
  <c r="C4" i="17"/>
  <c r="B4" i="17"/>
  <c r="A4" i="17"/>
  <c r="D2" i="17"/>
  <c r="D140" i="16"/>
  <c r="C140" i="16"/>
  <c r="B140" i="16"/>
  <c r="A140" i="16"/>
  <c r="D139" i="16"/>
  <c r="C139" i="16"/>
  <c r="B139" i="16"/>
  <c r="A139" i="16"/>
  <c r="D138" i="16"/>
  <c r="C138" i="16"/>
  <c r="B138" i="16"/>
  <c r="A138" i="16"/>
  <c r="D137" i="16"/>
  <c r="C137" i="16"/>
  <c r="B137" i="16"/>
  <c r="A137" i="16"/>
  <c r="D136" i="16"/>
  <c r="C136" i="16"/>
  <c r="B136" i="16"/>
  <c r="A136" i="16"/>
  <c r="D135" i="16"/>
  <c r="C135" i="16"/>
  <c r="B135" i="16"/>
  <c r="A135" i="16"/>
  <c r="D134" i="16"/>
  <c r="C134" i="16"/>
  <c r="B134" i="16"/>
  <c r="A134" i="16"/>
  <c r="D133" i="16"/>
  <c r="C133" i="16"/>
  <c r="B133" i="16"/>
  <c r="A133" i="16"/>
  <c r="D132" i="16"/>
  <c r="C132" i="16"/>
  <c r="B132" i="16"/>
  <c r="A132" i="16"/>
  <c r="D131" i="16"/>
  <c r="C131" i="16"/>
  <c r="B131" i="16"/>
  <c r="A131" i="16"/>
  <c r="D130" i="16"/>
  <c r="C130" i="16"/>
  <c r="B130" i="16"/>
  <c r="A130" i="16"/>
  <c r="D129" i="16"/>
  <c r="C129" i="16"/>
  <c r="B129" i="16"/>
  <c r="A129" i="16"/>
  <c r="D128" i="16"/>
  <c r="C128" i="16"/>
  <c r="B128" i="16"/>
  <c r="A128" i="16"/>
  <c r="D127" i="16"/>
  <c r="C127" i="16"/>
  <c r="B127" i="16"/>
  <c r="A127" i="16"/>
  <c r="D126" i="16"/>
  <c r="C126" i="16"/>
  <c r="B126" i="16"/>
  <c r="A126" i="16"/>
  <c r="D125" i="16"/>
  <c r="C125" i="16"/>
  <c r="B125" i="16"/>
  <c r="A125" i="16"/>
  <c r="D124" i="16"/>
  <c r="C124" i="16"/>
  <c r="B124" i="16"/>
  <c r="A124" i="16"/>
  <c r="D123" i="16"/>
  <c r="C123" i="16"/>
  <c r="B123" i="16"/>
  <c r="A123" i="16"/>
  <c r="D122" i="16"/>
  <c r="C122" i="16"/>
  <c r="B122" i="16"/>
  <c r="A122" i="16"/>
  <c r="D121" i="16"/>
  <c r="C121" i="16"/>
  <c r="B121" i="16"/>
  <c r="A121" i="16"/>
  <c r="D120" i="16"/>
  <c r="C120" i="16"/>
  <c r="B120" i="16"/>
  <c r="A120" i="16"/>
  <c r="D119" i="16"/>
  <c r="C119" i="16"/>
  <c r="B119" i="16"/>
  <c r="A119" i="16"/>
  <c r="D118" i="16"/>
  <c r="C118" i="16"/>
  <c r="B118" i="16"/>
  <c r="A118" i="16"/>
  <c r="D117" i="16"/>
  <c r="C117" i="16"/>
  <c r="B117" i="16"/>
  <c r="A117" i="16"/>
  <c r="D116" i="16"/>
  <c r="C116" i="16"/>
  <c r="B116" i="16"/>
  <c r="A116" i="16"/>
  <c r="D115" i="16"/>
  <c r="C115" i="16"/>
  <c r="B115" i="16"/>
  <c r="A115" i="16"/>
  <c r="D114" i="16"/>
  <c r="C114" i="16"/>
  <c r="B114" i="16"/>
  <c r="A114" i="16"/>
  <c r="D113" i="16"/>
  <c r="C113" i="16"/>
  <c r="B113" i="16"/>
  <c r="A113" i="16"/>
  <c r="D112" i="16"/>
  <c r="C112" i="16"/>
  <c r="B112" i="16"/>
  <c r="A112" i="16"/>
  <c r="D111" i="16"/>
  <c r="C111" i="16"/>
  <c r="B111" i="16"/>
  <c r="A111" i="16"/>
  <c r="D110" i="16"/>
  <c r="C110" i="16"/>
  <c r="B110" i="16"/>
  <c r="A110" i="16"/>
  <c r="D109" i="16"/>
  <c r="C109" i="16"/>
  <c r="B109" i="16"/>
  <c r="A109" i="16"/>
  <c r="D108" i="16"/>
  <c r="C108" i="16"/>
  <c r="B108" i="16"/>
  <c r="A108" i="16"/>
  <c r="D107" i="16"/>
  <c r="C107" i="16"/>
  <c r="B107" i="16"/>
  <c r="A107" i="16"/>
  <c r="D106" i="16"/>
  <c r="C106" i="16"/>
  <c r="B106" i="16"/>
  <c r="A106" i="16"/>
  <c r="D105" i="16"/>
  <c r="C105" i="16"/>
  <c r="B105" i="16"/>
  <c r="A105" i="16"/>
  <c r="D104" i="16"/>
  <c r="C104" i="16"/>
  <c r="B104" i="16"/>
  <c r="A104" i="16"/>
  <c r="D103" i="16"/>
  <c r="C103" i="16"/>
  <c r="B103" i="16"/>
  <c r="A103" i="16"/>
  <c r="D102" i="16"/>
  <c r="C102" i="16"/>
  <c r="B102" i="16"/>
  <c r="A102" i="16"/>
  <c r="D101" i="16"/>
  <c r="C101" i="16"/>
  <c r="B101" i="16"/>
  <c r="A101" i="16"/>
  <c r="D100" i="16"/>
  <c r="C100" i="16"/>
  <c r="B100" i="16"/>
  <c r="A100" i="16"/>
  <c r="D99" i="16"/>
  <c r="C99" i="16"/>
  <c r="B99" i="16"/>
  <c r="A99" i="16"/>
  <c r="D98" i="16"/>
  <c r="C98" i="16"/>
  <c r="B98" i="16"/>
  <c r="A98" i="16"/>
  <c r="D97" i="16"/>
  <c r="C97" i="16"/>
  <c r="B97" i="16"/>
  <c r="A97" i="16"/>
  <c r="D96" i="16"/>
  <c r="C96" i="16"/>
  <c r="B96" i="16"/>
  <c r="A96" i="16"/>
  <c r="D95" i="16"/>
  <c r="C95" i="16"/>
  <c r="B95" i="16"/>
  <c r="A95" i="16"/>
  <c r="D94" i="16"/>
  <c r="C94" i="16"/>
  <c r="B94" i="16"/>
  <c r="A94" i="16"/>
  <c r="D93" i="16"/>
  <c r="C93" i="16"/>
  <c r="B93" i="16"/>
  <c r="A93" i="16"/>
  <c r="D92" i="16"/>
  <c r="C92" i="16"/>
  <c r="B92" i="16"/>
  <c r="A92" i="16"/>
  <c r="D91" i="16"/>
  <c r="C91" i="16"/>
  <c r="B91" i="16"/>
  <c r="A91" i="16"/>
  <c r="D90" i="16"/>
  <c r="C90" i="16"/>
  <c r="B90" i="16"/>
  <c r="A90" i="16"/>
  <c r="D89" i="16"/>
  <c r="C89" i="16"/>
  <c r="B89" i="16"/>
  <c r="A89" i="16"/>
  <c r="D88" i="16"/>
  <c r="C88" i="16"/>
  <c r="B88" i="16"/>
  <c r="A88" i="16"/>
  <c r="D87" i="16"/>
  <c r="C87" i="16"/>
  <c r="B87" i="16"/>
  <c r="A87" i="16"/>
  <c r="D86" i="16"/>
  <c r="C86" i="16"/>
  <c r="B86" i="16"/>
  <c r="A86" i="16"/>
  <c r="D85" i="16"/>
  <c r="C85" i="16"/>
  <c r="B85" i="16"/>
  <c r="A85" i="16"/>
  <c r="D84" i="16"/>
  <c r="C84" i="16"/>
  <c r="B84" i="16"/>
  <c r="A84" i="16"/>
  <c r="D83" i="16"/>
  <c r="C83" i="16"/>
  <c r="B83" i="16"/>
  <c r="A83" i="16"/>
  <c r="D82" i="16"/>
  <c r="C82" i="16"/>
  <c r="B82" i="16"/>
  <c r="A82" i="16"/>
  <c r="D81" i="16"/>
  <c r="C81" i="16"/>
  <c r="B81" i="16"/>
  <c r="A81" i="16"/>
  <c r="D80" i="16"/>
  <c r="C80" i="16"/>
  <c r="B80" i="16"/>
  <c r="A80" i="16"/>
  <c r="D79" i="16"/>
  <c r="C79" i="16"/>
  <c r="B79" i="16"/>
  <c r="A79" i="16"/>
  <c r="D78" i="16"/>
  <c r="C78" i="16"/>
  <c r="B78" i="16"/>
  <c r="A78" i="16"/>
  <c r="D77" i="16"/>
  <c r="C77" i="16"/>
  <c r="B77" i="16"/>
  <c r="A77" i="16"/>
  <c r="D76" i="16"/>
  <c r="C76" i="16"/>
  <c r="B76" i="16"/>
  <c r="A76" i="16"/>
  <c r="D75" i="16"/>
  <c r="C75" i="16"/>
  <c r="B75" i="16"/>
  <c r="A75" i="16"/>
  <c r="D74" i="16"/>
  <c r="C74" i="16"/>
  <c r="B74" i="16"/>
  <c r="A74" i="16"/>
  <c r="D73" i="16"/>
  <c r="C73" i="16"/>
  <c r="B73" i="16"/>
  <c r="A73" i="16"/>
  <c r="D72" i="16"/>
  <c r="C72" i="16"/>
  <c r="B72" i="16"/>
  <c r="A72" i="16"/>
  <c r="D71" i="16"/>
  <c r="C71" i="16"/>
  <c r="B71" i="16"/>
  <c r="A71" i="16"/>
  <c r="D70" i="16"/>
  <c r="C70" i="16"/>
  <c r="B70" i="16"/>
  <c r="A70" i="16"/>
  <c r="D69" i="16"/>
  <c r="C69" i="16"/>
  <c r="B69" i="16"/>
  <c r="A69" i="16"/>
  <c r="D68" i="16"/>
  <c r="C68" i="16"/>
  <c r="B68" i="16"/>
  <c r="A68" i="16"/>
  <c r="D67" i="16"/>
  <c r="C67" i="16"/>
  <c r="B67" i="16"/>
  <c r="A67" i="16"/>
  <c r="D66" i="16"/>
  <c r="C66" i="16"/>
  <c r="B66" i="16"/>
  <c r="A66" i="16"/>
  <c r="D65" i="16"/>
  <c r="C65" i="16"/>
  <c r="B65" i="16"/>
  <c r="A65" i="16"/>
  <c r="D64" i="16"/>
  <c r="C64" i="16"/>
  <c r="B64" i="16"/>
  <c r="A64" i="16"/>
  <c r="D63" i="16"/>
  <c r="C63" i="16"/>
  <c r="B63" i="16"/>
  <c r="A63" i="16"/>
  <c r="D62" i="16"/>
  <c r="C62" i="16"/>
  <c r="B62" i="16"/>
  <c r="A62" i="16"/>
  <c r="D61" i="16"/>
  <c r="C61" i="16"/>
  <c r="B61" i="16"/>
  <c r="A61" i="16"/>
  <c r="D60" i="16"/>
  <c r="C60" i="16"/>
  <c r="B60" i="16"/>
  <c r="A60" i="16"/>
  <c r="D59" i="16"/>
  <c r="C59" i="16"/>
  <c r="B59" i="16"/>
  <c r="A59" i="16"/>
  <c r="D58" i="16"/>
  <c r="C58" i="16"/>
  <c r="B58" i="16"/>
  <c r="A58" i="16"/>
  <c r="D57" i="16"/>
  <c r="C57" i="16"/>
  <c r="B57" i="16"/>
  <c r="A57" i="16"/>
  <c r="D56" i="16"/>
  <c r="C56" i="16"/>
  <c r="B56" i="16"/>
  <c r="A56" i="16"/>
  <c r="D55" i="16"/>
  <c r="C55" i="16"/>
  <c r="B55" i="16"/>
  <c r="A55" i="16"/>
  <c r="D54" i="16"/>
  <c r="C54" i="16"/>
  <c r="B54" i="16"/>
  <c r="A54" i="16"/>
  <c r="D53" i="16"/>
  <c r="C53" i="16"/>
  <c r="B53" i="16"/>
  <c r="A53" i="16"/>
  <c r="D52" i="16"/>
  <c r="C52" i="16"/>
  <c r="B52" i="16"/>
  <c r="A52" i="16"/>
  <c r="D51" i="16"/>
  <c r="C51" i="16"/>
  <c r="B51" i="16"/>
  <c r="A51" i="16"/>
  <c r="D50" i="16"/>
  <c r="C50" i="16"/>
  <c r="B50" i="16"/>
  <c r="A50" i="16"/>
  <c r="D49" i="16"/>
  <c r="C49" i="16"/>
  <c r="B49" i="16"/>
  <c r="A49" i="16"/>
  <c r="D48" i="16"/>
  <c r="C48" i="16"/>
  <c r="B48" i="16"/>
  <c r="A48" i="16"/>
  <c r="D47" i="16"/>
  <c r="C47" i="16"/>
  <c r="B47" i="16"/>
  <c r="A47" i="16"/>
  <c r="D46" i="16"/>
  <c r="C46" i="16"/>
  <c r="B46" i="16"/>
  <c r="A46" i="16"/>
  <c r="D45" i="16"/>
  <c r="C45" i="16"/>
  <c r="B45" i="16"/>
  <c r="A45" i="16"/>
  <c r="D44" i="16"/>
  <c r="C44" i="16"/>
  <c r="B44" i="16"/>
  <c r="A44" i="16"/>
  <c r="D43" i="16"/>
  <c r="C43" i="16"/>
  <c r="B43" i="16"/>
  <c r="A43" i="16"/>
  <c r="D42" i="16"/>
  <c r="C42" i="16"/>
  <c r="B42" i="16"/>
  <c r="A42" i="16"/>
  <c r="D41" i="16"/>
  <c r="C41" i="16"/>
  <c r="B41" i="16"/>
  <c r="A41" i="16"/>
  <c r="D40" i="16"/>
  <c r="C40" i="16"/>
  <c r="B40" i="16"/>
  <c r="A40" i="16"/>
  <c r="D39" i="16"/>
  <c r="C39" i="16"/>
  <c r="B39" i="16"/>
  <c r="A39" i="16"/>
  <c r="D38" i="16"/>
  <c r="C38" i="16"/>
  <c r="B38" i="16"/>
  <c r="A38" i="16"/>
  <c r="D37" i="16"/>
  <c r="C37" i="16"/>
  <c r="B37" i="16"/>
  <c r="A37" i="16"/>
  <c r="D36" i="16"/>
  <c r="C36" i="16"/>
  <c r="B36" i="16"/>
  <c r="A36" i="16"/>
  <c r="D35" i="16"/>
  <c r="C35" i="16"/>
  <c r="B35" i="16"/>
  <c r="A35" i="16"/>
  <c r="D34" i="16"/>
  <c r="C34" i="16"/>
  <c r="B34" i="16"/>
  <c r="A34" i="16"/>
  <c r="D33" i="16"/>
  <c r="C33" i="16"/>
  <c r="B33" i="16"/>
  <c r="A33" i="16"/>
  <c r="D32" i="16"/>
  <c r="C32" i="16"/>
  <c r="B32" i="16"/>
  <c r="A32" i="16"/>
  <c r="D31" i="16"/>
  <c r="C31" i="16"/>
  <c r="B31" i="16"/>
  <c r="A31" i="16"/>
  <c r="D30" i="16"/>
  <c r="C30" i="16"/>
  <c r="B30" i="16"/>
  <c r="A30" i="16"/>
  <c r="D29" i="16"/>
  <c r="C29" i="16"/>
  <c r="B29" i="16"/>
  <c r="A29" i="16"/>
  <c r="D28" i="16"/>
  <c r="C28" i="16"/>
  <c r="B28" i="16"/>
  <c r="A28" i="16"/>
  <c r="D27" i="16"/>
  <c r="C27" i="16"/>
  <c r="B27" i="16"/>
  <c r="A27" i="16"/>
  <c r="D26" i="16"/>
  <c r="C26" i="16"/>
  <c r="B26" i="16"/>
  <c r="A26" i="16"/>
  <c r="D25" i="16"/>
  <c r="C25" i="16"/>
  <c r="B25" i="16"/>
  <c r="A25" i="16"/>
  <c r="D24" i="16"/>
  <c r="C24" i="16"/>
  <c r="B24" i="16"/>
  <c r="A24" i="16"/>
  <c r="D23" i="16"/>
  <c r="C23" i="16"/>
  <c r="B23" i="16"/>
  <c r="A23" i="16"/>
  <c r="D22" i="16"/>
  <c r="C22" i="16"/>
  <c r="B22" i="16"/>
  <c r="A22" i="16"/>
  <c r="D21" i="16"/>
  <c r="C21" i="16"/>
  <c r="B21" i="16"/>
  <c r="A21" i="16"/>
  <c r="D20" i="16"/>
  <c r="C20" i="16"/>
  <c r="B20" i="16"/>
  <c r="A20" i="16"/>
  <c r="D19" i="16"/>
  <c r="C19" i="16"/>
  <c r="B19" i="16"/>
  <c r="A19" i="16"/>
  <c r="D18" i="16"/>
  <c r="C18" i="16"/>
  <c r="B18" i="16"/>
  <c r="A18" i="16"/>
  <c r="D17" i="16"/>
  <c r="C17" i="16"/>
  <c r="B17" i="16"/>
  <c r="A17" i="16"/>
  <c r="D16" i="16"/>
  <c r="C16" i="16"/>
  <c r="B16" i="16"/>
  <c r="A16" i="16"/>
  <c r="D15" i="16"/>
  <c r="C15" i="16"/>
  <c r="B15" i="16"/>
  <c r="A15" i="16"/>
  <c r="D14" i="16"/>
  <c r="C14" i="16"/>
  <c r="B14" i="16"/>
  <c r="A14" i="16"/>
  <c r="D13" i="16"/>
  <c r="C13" i="16"/>
  <c r="B13" i="16"/>
  <c r="A13" i="16"/>
  <c r="D12" i="16"/>
  <c r="C12" i="16"/>
  <c r="B12" i="16"/>
  <c r="A12" i="16"/>
  <c r="D11" i="16"/>
  <c r="C11" i="16"/>
  <c r="B11" i="16"/>
  <c r="A11" i="16"/>
  <c r="D10" i="16"/>
  <c r="C10" i="16"/>
  <c r="B10" i="16"/>
  <c r="A10" i="16"/>
  <c r="D9" i="16"/>
  <c r="C9" i="16"/>
  <c r="B9" i="16"/>
  <c r="A9" i="16"/>
  <c r="D8" i="16"/>
  <c r="C8" i="16"/>
  <c r="B8" i="16"/>
  <c r="A8" i="16"/>
  <c r="D7" i="16"/>
  <c r="C7" i="16"/>
  <c r="B7" i="16"/>
  <c r="A7" i="16"/>
  <c r="D6" i="16"/>
  <c r="C6" i="16"/>
  <c r="B6" i="16"/>
  <c r="A6" i="16"/>
  <c r="D5" i="16"/>
  <c r="C5" i="16"/>
  <c r="B5" i="16"/>
  <c r="A5" i="16"/>
  <c r="D4" i="16"/>
  <c r="C4" i="16"/>
  <c r="B4" i="16"/>
  <c r="A4" i="16"/>
  <c r="D1" i="16"/>
  <c r="D140" i="14"/>
  <c r="C140" i="14"/>
  <c r="B140" i="14"/>
  <c r="A140" i="14"/>
  <c r="D139" i="14"/>
  <c r="C139" i="14"/>
  <c r="B139" i="14"/>
  <c r="A139" i="14"/>
  <c r="D138" i="14"/>
  <c r="C138" i="14"/>
  <c r="B138" i="14"/>
  <c r="A138" i="14"/>
  <c r="D137" i="14"/>
  <c r="C137" i="14"/>
  <c r="B137" i="14"/>
  <c r="A137" i="14"/>
  <c r="D136" i="14"/>
  <c r="C136" i="14"/>
  <c r="B136" i="14"/>
  <c r="A136" i="14"/>
  <c r="D135" i="14"/>
  <c r="C135" i="14"/>
  <c r="B135" i="14"/>
  <c r="A135" i="14"/>
  <c r="D134" i="14"/>
  <c r="C134" i="14"/>
  <c r="B134" i="14"/>
  <c r="A134" i="14"/>
  <c r="D133" i="14"/>
  <c r="C133" i="14"/>
  <c r="B133" i="14"/>
  <c r="A133" i="14"/>
  <c r="D132" i="14"/>
  <c r="C132" i="14"/>
  <c r="B132" i="14"/>
  <c r="A132" i="14"/>
  <c r="D131" i="14"/>
  <c r="C131" i="14"/>
  <c r="B131" i="14"/>
  <c r="A131" i="14"/>
  <c r="D130" i="14"/>
  <c r="C130" i="14"/>
  <c r="B130" i="14"/>
  <c r="A130" i="14"/>
  <c r="D129" i="14"/>
  <c r="C129" i="14"/>
  <c r="B129" i="14"/>
  <c r="A129" i="14"/>
  <c r="D128" i="14"/>
  <c r="C128" i="14"/>
  <c r="B128" i="14"/>
  <c r="A128" i="14"/>
  <c r="D127" i="14"/>
  <c r="C127" i="14"/>
  <c r="B127" i="14"/>
  <c r="A127" i="14"/>
  <c r="D126" i="14"/>
  <c r="C126" i="14"/>
  <c r="B126" i="14"/>
  <c r="A126" i="14"/>
  <c r="D125" i="14"/>
  <c r="C125" i="14"/>
  <c r="B125" i="14"/>
  <c r="A125" i="14"/>
  <c r="D124" i="14"/>
  <c r="C124" i="14"/>
  <c r="B124" i="14"/>
  <c r="A124" i="14"/>
  <c r="D123" i="14"/>
  <c r="C123" i="14"/>
  <c r="B123" i="14"/>
  <c r="A123" i="14"/>
  <c r="D122" i="14"/>
  <c r="C122" i="14"/>
  <c r="B122" i="14"/>
  <c r="A122" i="14"/>
  <c r="D121" i="14"/>
  <c r="C121" i="14"/>
  <c r="B121" i="14"/>
  <c r="A121" i="14"/>
  <c r="D120" i="14"/>
  <c r="C120" i="14"/>
  <c r="B120" i="14"/>
  <c r="A120" i="14"/>
  <c r="D119" i="14"/>
  <c r="C119" i="14"/>
  <c r="B119" i="14"/>
  <c r="A119" i="14"/>
  <c r="D118" i="14"/>
  <c r="C118" i="14"/>
  <c r="B118" i="14"/>
  <c r="A118" i="14"/>
  <c r="D117" i="14"/>
  <c r="C117" i="14"/>
  <c r="B117" i="14"/>
  <c r="A117" i="14"/>
  <c r="D116" i="14"/>
  <c r="C116" i="14"/>
  <c r="B116" i="14"/>
  <c r="A116" i="14"/>
  <c r="D115" i="14"/>
  <c r="C115" i="14"/>
  <c r="B115" i="14"/>
  <c r="A115" i="14"/>
  <c r="D114" i="14"/>
  <c r="C114" i="14"/>
  <c r="B114" i="14"/>
  <c r="A114" i="14"/>
  <c r="D113" i="14"/>
  <c r="C113" i="14"/>
  <c r="B113" i="14"/>
  <c r="A113" i="14"/>
  <c r="D112" i="14"/>
  <c r="C112" i="14"/>
  <c r="B112" i="14"/>
  <c r="A112" i="14"/>
  <c r="D111" i="14"/>
  <c r="C111" i="14"/>
  <c r="B111" i="14"/>
  <c r="A111" i="14"/>
  <c r="D110" i="14"/>
  <c r="C110" i="14"/>
  <c r="B110" i="14"/>
  <c r="A110" i="14"/>
  <c r="D109" i="14"/>
  <c r="C109" i="14"/>
  <c r="B109" i="14"/>
  <c r="A109" i="14"/>
  <c r="D108" i="14"/>
  <c r="C108" i="14"/>
  <c r="B108" i="14"/>
  <c r="A108" i="14"/>
  <c r="D107" i="14"/>
  <c r="C107" i="14"/>
  <c r="B107" i="14"/>
  <c r="A107" i="14"/>
  <c r="D106" i="14"/>
  <c r="C106" i="14"/>
  <c r="B106" i="14"/>
  <c r="A106" i="14"/>
  <c r="D105" i="14"/>
  <c r="C105" i="14"/>
  <c r="B105" i="14"/>
  <c r="A105" i="14"/>
  <c r="D104" i="14"/>
  <c r="C104" i="14"/>
  <c r="B104" i="14"/>
  <c r="A104" i="14"/>
  <c r="D103" i="14"/>
  <c r="C103" i="14"/>
  <c r="B103" i="14"/>
  <c r="A103" i="14"/>
  <c r="D102" i="14"/>
  <c r="C102" i="14"/>
  <c r="B102" i="14"/>
  <c r="A102" i="14"/>
  <c r="D101" i="14"/>
  <c r="C101" i="14"/>
  <c r="B101" i="14"/>
  <c r="A101" i="14"/>
  <c r="D100" i="14"/>
  <c r="C100" i="14"/>
  <c r="B100" i="14"/>
  <c r="A100" i="14"/>
  <c r="D99" i="14"/>
  <c r="C99" i="14"/>
  <c r="B99" i="14"/>
  <c r="A99" i="14"/>
  <c r="D98" i="14"/>
  <c r="C98" i="14"/>
  <c r="B98" i="14"/>
  <c r="A98" i="14"/>
  <c r="D97" i="14"/>
  <c r="C97" i="14"/>
  <c r="B97" i="14"/>
  <c r="A97" i="14"/>
  <c r="D96" i="14"/>
  <c r="C96" i="14"/>
  <c r="B96" i="14"/>
  <c r="A96" i="14"/>
  <c r="D95" i="14"/>
  <c r="C95" i="14"/>
  <c r="B95" i="14"/>
  <c r="A95" i="14"/>
  <c r="D94" i="14"/>
  <c r="C94" i="14"/>
  <c r="B94" i="14"/>
  <c r="A94" i="14"/>
  <c r="D93" i="14"/>
  <c r="C93" i="14"/>
  <c r="B93" i="14"/>
  <c r="A93" i="14"/>
  <c r="D92" i="14"/>
  <c r="C92" i="14"/>
  <c r="B92" i="14"/>
  <c r="A92" i="14"/>
  <c r="D91" i="14"/>
  <c r="C91" i="14"/>
  <c r="B91" i="14"/>
  <c r="A91" i="14"/>
  <c r="D90" i="14"/>
  <c r="C90" i="14"/>
  <c r="B90" i="14"/>
  <c r="A90" i="14"/>
  <c r="D89" i="14"/>
  <c r="C89" i="14"/>
  <c r="B89" i="14"/>
  <c r="A89" i="14"/>
  <c r="D88" i="14"/>
  <c r="C88" i="14"/>
  <c r="B88" i="14"/>
  <c r="A88" i="14"/>
  <c r="D87" i="14"/>
  <c r="C87" i="14"/>
  <c r="B87" i="14"/>
  <c r="A87" i="14"/>
  <c r="D86" i="14"/>
  <c r="C86" i="14"/>
  <c r="B86" i="14"/>
  <c r="A86" i="14"/>
  <c r="D85" i="14"/>
  <c r="C85" i="14"/>
  <c r="B85" i="14"/>
  <c r="A85" i="14"/>
  <c r="D84" i="14"/>
  <c r="C84" i="14"/>
  <c r="B84" i="14"/>
  <c r="A84" i="14"/>
  <c r="D83" i="14"/>
  <c r="C83" i="14"/>
  <c r="B83" i="14"/>
  <c r="A83" i="14"/>
  <c r="D82" i="14"/>
  <c r="C82" i="14"/>
  <c r="B82" i="14"/>
  <c r="A82" i="14"/>
  <c r="D81" i="14"/>
  <c r="C81" i="14"/>
  <c r="B81" i="14"/>
  <c r="A81" i="14"/>
  <c r="D80" i="14"/>
  <c r="C80" i="14"/>
  <c r="B80" i="14"/>
  <c r="A80" i="14"/>
  <c r="D79" i="14"/>
  <c r="C79" i="14"/>
  <c r="B79" i="14"/>
  <c r="A79" i="14"/>
  <c r="D78" i="14"/>
  <c r="C78" i="14"/>
  <c r="B78" i="14"/>
  <c r="A78" i="14"/>
  <c r="D77" i="14"/>
  <c r="C77" i="14"/>
  <c r="B77" i="14"/>
  <c r="A77" i="14"/>
  <c r="D76" i="14"/>
  <c r="C76" i="14"/>
  <c r="B76" i="14"/>
  <c r="A76" i="14"/>
  <c r="D75" i="14"/>
  <c r="C75" i="14"/>
  <c r="B75" i="14"/>
  <c r="A75" i="14"/>
  <c r="D74" i="14"/>
  <c r="C74" i="14"/>
  <c r="B74" i="14"/>
  <c r="A74" i="14"/>
  <c r="D73" i="14"/>
  <c r="C73" i="14"/>
  <c r="B73" i="14"/>
  <c r="A73" i="14"/>
  <c r="D72" i="14"/>
  <c r="C72" i="14"/>
  <c r="B72" i="14"/>
  <c r="A72" i="14"/>
  <c r="D71" i="14"/>
  <c r="C71" i="14"/>
  <c r="B71" i="14"/>
  <c r="A71" i="14"/>
  <c r="D70" i="14"/>
  <c r="C70" i="14"/>
  <c r="B70" i="14"/>
  <c r="A70" i="14"/>
  <c r="D69" i="14"/>
  <c r="C69" i="14"/>
  <c r="B69" i="14"/>
  <c r="A69" i="14"/>
  <c r="D68" i="14"/>
  <c r="C68" i="14"/>
  <c r="B68" i="14"/>
  <c r="A68" i="14"/>
  <c r="D67" i="14"/>
  <c r="C67" i="14"/>
  <c r="B67" i="14"/>
  <c r="A67" i="14"/>
  <c r="D66" i="14"/>
  <c r="C66" i="14"/>
  <c r="B66" i="14"/>
  <c r="A66" i="14"/>
  <c r="D65" i="14"/>
  <c r="C65" i="14"/>
  <c r="B65" i="14"/>
  <c r="A65" i="14"/>
  <c r="D64" i="14"/>
  <c r="C64" i="14"/>
  <c r="B64" i="14"/>
  <c r="A64" i="14"/>
  <c r="D63" i="14"/>
  <c r="C63" i="14"/>
  <c r="B63" i="14"/>
  <c r="A63" i="14"/>
  <c r="D62" i="14"/>
  <c r="C62" i="14"/>
  <c r="B62" i="14"/>
  <c r="A62" i="14"/>
  <c r="D61" i="14"/>
  <c r="C61" i="14"/>
  <c r="B61" i="14"/>
  <c r="A61" i="14"/>
  <c r="D60" i="14"/>
  <c r="C60" i="14"/>
  <c r="B60" i="14"/>
  <c r="A60" i="14"/>
  <c r="D59" i="14"/>
  <c r="C59" i="14"/>
  <c r="B59" i="14"/>
  <c r="A59" i="14"/>
  <c r="D58" i="14"/>
  <c r="C58" i="14"/>
  <c r="B58" i="14"/>
  <c r="A58" i="14"/>
  <c r="D57" i="14"/>
  <c r="C57" i="14"/>
  <c r="B57" i="14"/>
  <c r="A57" i="14"/>
  <c r="D56" i="14"/>
  <c r="C56" i="14"/>
  <c r="B56" i="14"/>
  <c r="A56" i="14"/>
  <c r="D55" i="14"/>
  <c r="C55" i="14"/>
  <c r="B55" i="14"/>
  <c r="A55" i="14"/>
  <c r="D54" i="14"/>
  <c r="C54" i="14"/>
  <c r="B54" i="14"/>
  <c r="A54" i="14"/>
  <c r="D53" i="14"/>
  <c r="C53" i="14"/>
  <c r="B53" i="14"/>
  <c r="A53" i="14"/>
  <c r="D52" i="14"/>
  <c r="C52" i="14"/>
  <c r="B52" i="14"/>
  <c r="A52" i="14"/>
  <c r="D51" i="14"/>
  <c r="C51" i="14"/>
  <c r="B51" i="14"/>
  <c r="A51" i="14"/>
  <c r="D50" i="14"/>
  <c r="C50" i="14"/>
  <c r="B50" i="14"/>
  <c r="A50" i="14"/>
  <c r="D49" i="14"/>
  <c r="C49" i="14"/>
  <c r="B49" i="14"/>
  <c r="A49" i="14"/>
  <c r="D48" i="14"/>
  <c r="C48" i="14"/>
  <c r="B48" i="14"/>
  <c r="A48" i="14"/>
  <c r="D47" i="14"/>
  <c r="C47" i="14"/>
  <c r="B47" i="14"/>
  <c r="A47" i="14"/>
  <c r="D46" i="14"/>
  <c r="C46" i="14"/>
  <c r="B46" i="14"/>
  <c r="A46" i="14"/>
  <c r="D45" i="14"/>
  <c r="C45" i="14"/>
  <c r="B45" i="14"/>
  <c r="A45" i="14"/>
  <c r="D44" i="14"/>
  <c r="C44" i="14"/>
  <c r="B44" i="14"/>
  <c r="A44" i="14"/>
  <c r="D43" i="14"/>
  <c r="C43" i="14"/>
  <c r="B43" i="14"/>
  <c r="A43" i="14"/>
  <c r="D42" i="14"/>
  <c r="C42" i="14"/>
  <c r="B42" i="14"/>
  <c r="A42" i="14"/>
  <c r="D41" i="14"/>
  <c r="C41" i="14"/>
  <c r="B41" i="14"/>
  <c r="A41" i="14"/>
  <c r="D40" i="14"/>
  <c r="C40" i="14"/>
  <c r="B40" i="14"/>
  <c r="A40" i="14"/>
  <c r="D39" i="14"/>
  <c r="C39" i="14"/>
  <c r="B39" i="14"/>
  <c r="A39" i="14"/>
  <c r="D38" i="14"/>
  <c r="C38" i="14"/>
  <c r="B38" i="14"/>
  <c r="A38" i="14"/>
  <c r="D37" i="14"/>
  <c r="C37" i="14"/>
  <c r="B37" i="14"/>
  <c r="A37" i="14"/>
  <c r="D36" i="14"/>
  <c r="C36" i="14"/>
  <c r="B36" i="14"/>
  <c r="A36" i="14"/>
  <c r="D35" i="14"/>
  <c r="C35" i="14"/>
  <c r="B35" i="14"/>
  <c r="A35" i="14"/>
  <c r="D34" i="14"/>
  <c r="C34" i="14"/>
  <c r="B34" i="14"/>
  <c r="A34" i="14"/>
  <c r="D33" i="14"/>
  <c r="C33" i="14"/>
  <c r="B33" i="14"/>
  <c r="A33" i="14"/>
  <c r="D32" i="14"/>
  <c r="C32" i="14"/>
  <c r="B32" i="14"/>
  <c r="A32" i="14"/>
  <c r="D31" i="14"/>
  <c r="C31" i="14"/>
  <c r="B31" i="14"/>
  <c r="A31" i="14"/>
  <c r="D30" i="14"/>
  <c r="C30" i="14"/>
  <c r="B30" i="14"/>
  <c r="A30" i="14"/>
  <c r="D29" i="14"/>
  <c r="C29" i="14"/>
  <c r="B29" i="14"/>
  <c r="A29" i="14"/>
  <c r="D28" i="14"/>
  <c r="C28" i="14"/>
  <c r="B28" i="14"/>
  <c r="A28" i="14"/>
  <c r="D27" i="14"/>
  <c r="C27" i="14"/>
  <c r="B27" i="14"/>
  <c r="A27" i="14"/>
  <c r="D26" i="14"/>
  <c r="C26" i="14"/>
  <c r="B26" i="14"/>
  <c r="A26" i="14"/>
  <c r="D25" i="14"/>
  <c r="C25" i="14"/>
  <c r="B25" i="14"/>
  <c r="A25" i="14"/>
  <c r="D24" i="14"/>
  <c r="C24" i="14"/>
  <c r="B24" i="14"/>
  <c r="A24" i="14"/>
  <c r="D23" i="14"/>
  <c r="C23" i="14"/>
  <c r="B23" i="14"/>
  <c r="A23" i="14"/>
  <c r="D22" i="14"/>
  <c r="C22" i="14"/>
  <c r="B22" i="14"/>
  <c r="A22" i="14"/>
  <c r="D21" i="14"/>
  <c r="C21" i="14"/>
  <c r="B21" i="14"/>
  <c r="A21" i="14"/>
  <c r="D20" i="14"/>
  <c r="C20" i="14"/>
  <c r="B20" i="14"/>
  <c r="A20" i="14"/>
  <c r="D19" i="14"/>
  <c r="C19" i="14"/>
  <c r="B19" i="14"/>
  <c r="A19" i="14"/>
  <c r="D18" i="14"/>
  <c r="C18" i="14"/>
  <c r="B18" i="14"/>
  <c r="A18" i="14"/>
  <c r="D17" i="14"/>
  <c r="C17" i="14"/>
  <c r="B17" i="14"/>
  <c r="A17" i="14"/>
  <c r="D16" i="14"/>
  <c r="C16" i="14"/>
  <c r="B16" i="14"/>
  <c r="A16" i="14"/>
  <c r="D15" i="14"/>
  <c r="C15" i="14"/>
  <c r="B15" i="14"/>
  <c r="A15" i="14"/>
  <c r="D14" i="14"/>
  <c r="C14" i="14"/>
  <c r="B14" i="14"/>
  <c r="A14" i="14"/>
  <c r="D13" i="14"/>
  <c r="C13" i="14"/>
  <c r="B13" i="14"/>
  <c r="A13" i="14"/>
  <c r="D12" i="14"/>
  <c r="C12" i="14"/>
  <c r="B12" i="14"/>
  <c r="A12" i="14"/>
  <c r="D11" i="14"/>
  <c r="C11" i="14"/>
  <c r="B11" i="14"/>
  <c r="A11" i="14"/>
  <c r="D10" i="14"/>
  <c r="C10" i="14"/>
  <c r="B10" i="14"/>
  <c r="A10" i="14"/>
  <c r="D9" i="14"/>
  <c r="C9" i="14"/>
  <c r="B9" i="14"/>
  <c r="A9" i="14"/>
  <c r="D8" i="14"/>
  <c r="C8" i="14"/>
  <c r="B8" i="14"/>
  <c r="A8" i="14"/>
  <c r="D7" i="14"/>
  <c r="C7" i="14"/>
  <c r="B7" i="14"/>
  <c r="A7" i="14"/>
  <c r="D6" i="14"/>
  <c r="C6" i="14"/>
  <c r="B6" i="14"/>
  <c r="A6" i="14"/>
  <c r="D5" i="14"/>
  <c r="C5" i="14"/>
  <c r="B5" i="14"/>
  <c r="A5" i="14"/>
  <c r="D4" i="14"/>
  <c r="C4" i="14"/>
  <c r="B4" i="14"/>
  <c r="A4" i="14"/>
  <c r="D2" i="14"/>
  <c r="D140" i="13"/>
  <c r="C140" i="13"/>
  <c r="B140" i="13"/>
  <c r="A140" i="13"/>
  <c r="D139" i="13"/>
  <c r="C139" i="13"/>
  <c r="B139" i="13"/>
  <c r="A139" i="13"/>
  <c r="D138" i="13"/>
  <c r="C138" i="13"/>
  <c r="B138" i="13"/>
  <c r="A138" i="13"/>
  <c r="D137" i="13"/>
  <c r="C137" i="13"/>
  <c r="B137" i="13"/>
  <c r="A137" i="13"/>
  <c r="D136" i="13"/>
  <c r="C136" i="13"/>
  <c r="B136" i="13"/>
  <c r="A136" i="13"/>
  <c r="D135" i="13"/>
  <c r="C135" i="13"/>
  <c r="B135" i="13"/>
  <c r="A135" i="13"/>
  <c r="D134" i="13"/>
  <c r="C134" i="13"/>
  <c r="B134" i="13"/>
  <c r="A134" i="13"/>
  <c r="D133" i="13"/>
  <c r="C133" i="13"/>
  <c r="B133" i="13"/>
  <c r="A133" i="13"/>
  <c r="D132" i="13"/>
  <c r="C132" i="13"/>
  <c r="B132" i="13"/>
  <c r="A132" i="13"/>
  <c r="D131" i="13"/>
  <c r="C131" i="13"/>
  <c r="B131" i="13"/>
  <c r="A131" i="13"/>
  <c r="D130" i="13"/>
  <c r="C130" i="13"/>
  <c r="B130" i="13"/>
  <c r="A130" i="13"/>
  <c r="D129" i="13"/>
  <c r="C129" i="13"/>
  <c r="B129" i="13"/>
  <c r="A129" i="13"/>
  <c r="D128" i="13"/>
  <c r="C128" i="13"/>
  <c r="B128" i="13"/>
  <c r="A128" i="13"/>
  <c r="D127" i="13"/>
  <c r="C127" i="13"/>
  <c r="B127" i="13"/>
  <c r="A127" i="13"/>
  <c r="D126" i="13"/>
  <c r="C126" i="13"/>
  <c r="B126" i="13"/>
  <c r="A126" i="13"/>
  <c r="D125" i="13"/>
  <c r="C125" i="13"/>
  <c r="B125" i="13"/>
  <c r="A125" i="13"/>
  <c r="D124" i="13"/>
  <c r="C124" i="13"/>
  <c r="B124" i="13"/>
  <c r="A124" i="13"/>
  <c r="D123" i="13"/>
  <c r="C123" i="13"/>
  <c r="B123" i="13"/>
  <c r="A123" i="13"/>
  <c r="D122" i="13"/>
  <c r="C122" i="13"/>
  <c r="B122" i="13"/>
  <c r="A122" i="13"/>
  <c r="D121" i="13"/>
  <c r="C121" i="13"/>
  <c r="B121" i="13"/>
  <c r="A121" i="13"/>
  <c r="D120" i="13"/>
  <c r="C120" i="13"/>
  <c r="B120" i="13"/>
  <c r="A120" i="13"/>
  <c r="D119" i="13"/>
  <c r="C119" i="13"/>
  <c r="B119" i="13"/>
  <c r="A119" i="13"/>
  <c r="D118" i="13"/>
  <c r="C118" i="13"/>
  <c r="B118" i="13"/>
  <c r="A118" i="13"/>
  <c r="D117" i="13"/>
  <c r="C117" i="13"/>
  <c r="B117" i="13"/>
  <c r="A117" i="13"/>
  <c r="D116" i="13"/>
  <c r="C116" i="13"/>
  <c r="B116" i="13"/>
  <c r="A116" i="13"/>
  <c r="D115" i="13"/>
  <c r="C115" i="13"/>
  <c r="B115" i="13"/>
  <c r="A115" i="13"/>
  <c r="D114" i="13"/>
  <c r="C114" i="13"/>
  <c r="B114" i="13"/>
  <c r="A114" i="13"/>
  <c r="D113" i="13"/>
  <c r="C113" i="13"/>
  <c r="B113" i="13"/>
  <c r="A113" i="13"/>
  <c r="D112" i="13"/>
  <c r="C112" i="13"/>
  <c r="B112" i="13"/>
  <c r="A112" i="13"/>
  <c r="D111" i="13"/>
  <c r="C111" i="13"/>
  <c r="B111" i="13"/>
  <c r="A111" i="13"/>
  <c r="D110" i="13"/>
  <c r="C110" i="13"/>
  <c r="B110" i="13"/>
  <c r="A110" i="13"/>
  <c r="D109" i="13"/>
  <c r="C109" i="13"/>
  <c r="B109" i="13"/>
  <c r="A109" i="13"/>
  <c r="D108" i="13"/>
  <c r="C108" i="13"/>
  <c r="B108" i="13"/>
  <c r="A108" i="13"/>
  <c r="D107" i="13"/>
  <c r="C107" i="13"/>
  <c r="B107" i="13"/>
  <c r="A107" i="13"/>
  <c r="D106" i="13"/>
  <c r="C106" i="13"/>
  <c r="B106" i="13"/>
  <c r="A106" i="13"/>
  <c r="D105" i="13"/>
  <c r="C105" i="13"/>
  <c r="B105" i="13"/>
  <c r="A105" i="13"/>
  <c r="D104" i="13"/>
  <c r="C104" i="13"/>
  <c r="B104" i="13"/>
  <c r="A104" i="13"/>
  <c r="D103" i="13"/>
  <c r="C103" i="13"/>
  <c r="B103" i="13"/>
  <c r="A103" i="13"/>
  <c r="D102" i="13"/>
  <c r="C102" i="13"/>
  <c r="B102" i="13"/>
  <c r="A102" i="13"/>
  <c r="D101" i="13"/>
  <c r="C101" i="13"/>
  <c r="B101" i="13"/>
  <c r="A101" i="13"/>
  <c r="D100" i="13"/>
  <c r="C100" i="13"/>
  <c r="B100" i="13"/>
  <c r="A100" i="13"/>
  <c r="D99" i="13"/>
  <c r="C99" i="13"/>
  <c r="B99" i="13"/>
  <c r="A99" i="13"/>
  <c r="D98" i="13"/>
  <c r="C98" i="13"/>
  <c r="B98" i="13"/>
  <c r="A98" i="13"/>
  <c r="D97" i="13"/>
  <c r="C97" i="13"/>
  <c r="B97" i="13"/>
  <c r="A97" i="13"/>
  <c r="D96" i="13"/>
  <c r="C96" i="13"/>
  <c r="B96" i="13"/>
  <c r="A96" i="13"/>
  <c r="D95" i="13"/>
  <c r="C95" i="13"/>
  <c r="B95" i="13"/>
  <c r="A95" i="13"/>
  <c r="D94" i="13"/>
  <c r="C94" i="13"/>
  <c r="B94" i="13"/>
  <c r="A94" i="13"/>
  <c r="D93" i="13"/>
  <c r="C93" i="13"/>
  <c r="B93" i="13"/>
  <c r="A93" i="13"/>
  <c r="D92" i="13"/>
  <c r="C92" i="13"/>
  <c r="B92" i="13"/>
  <c r="A92" i="13"/>
  <c r="D91" i="13"/>
  <c r="C91" i="13"/>
  <c r="B91" i="13"/>
  <c r="A91" i="13"/>
  <c r="D90" i="13"/>
  <c r="C90" i="13"/>
  <c r="B90" i="13"/>
  <c r="A90" i="13"/>
  <c r="D89" i="13"/>
  <c r="C89" i="13"/>
  <c r="B89" i="13"/>
  <c r="A89" i="13"/>
  <c r="D88" i="13"/>
  <c r="C88" i="13"/>
  <c r="B88" i="13"/>
  <c r="A88" i="13"/>
  <c r="D87" i="13"/>
  <c r="C87" i="13"/>
  <c r="B87" i="13"/>
  <c r="A87" i="13"/>
  <c r="D86" i="13"/>
  <c r="C86" i="13"/>
  <c r="B86" i="13"/>
  <c r="A86" i="13"/>
  <c r="D85" i="13"/>
  <c r="C85" i="13"/>
  <c r="B85" i="13"/>
  <c r="A85" i="13"/>
  <c r="D84" i="13"/>
  <c r="C84" i="13"/>
  <c r="B84" i="13"/>
  <c r="A84" i="13"/>
  <c r="D83" i="13"/>
  <c r="C83" i="13"/>
  <c r="B83" i="13"/>
  <c r="A83" i="13"/>
  <c r="D82" i="13"/>
  <c r="C82" i="13"/>
  <c r="B82" i="13"/>
  <c r="A82" i="13"/>
  <c r="D81" i="13"/>
  <c r="C81" i="13"/>
  <c r="B81" i="13"/>
  <c r="A81" i="13"/>
  <c r="D80" i="13"/>
  <c r="C80" i="13"/>
  <c r="B80" i="13"/>
  <c r="A80" i="13"/>
  <c r="D79" i="13"/>
  <c r="C79" i="13"/>
  <c r="B79" i="13"/>
  <c r="A79" i="13"/>
  <c r="D78" i="13"/>
  <c r="C78" i="13"/>
  <c r="B78" i="13"/>
  <c r="A78" i="13"/>
  <c r="D77" i="13"/>
  <c r="C77" i="13"/>
  <c r="B77" i="13"/>
  <c r="A77" i="13"/>
  <c r="D76" i="13"/>
  <c r="C76" i="13"/>
  <c r="B76" i="13"/>
  <c r="A76" i="13"/>
  <c r="D75" i="13"/>
  <c r="C75" i="13"/>
  <c r="B75" i="13"/>
  <c r="A75" i="13"/>
  <c r="D74" i="13"/>
  <c r="C74" i="13"/>
  <c r="B74" i="13"/>
  <c r="A74" i="13"/>
  <c r="D73" i="13"/>
  <c r="C73" i="13"/>
  <c r="B73" i="13"/>
  <c r="A73" i="13"/>
  <c r="D72" i="13"/>
  <c r="C72" i="13"/>
  <c r="B72" i="13"/>
  <c r="A72" i="13"/>
  <c r="D71" i="13"/>
  <c r="C71" i="13"/>
  <c r="B71" i="13"/>
  <c r="A71" i="13"/>
  <c r="D70" i="13"/>
  <c r="C70" i="13"/>
  <c r="B70" i="13"/>
  <c r="A70" i="13"/>
  <c r="D69" i="13"/>
  <c r="C69" i="13"/>
  <c r="B69" i="13"/>
  <c r="A69" i="13"/>
  <c r="D68" i="13"/>
  <c r="C68" i="13"/>
  <c r="B68" i="13"/>
  <c r="A68" i="13"/>
  <c r="D67" i="13"/>
  <c r="C67" i="13"/>
  <c r="B67" i="13"/>
  <c r="A67" i="13"/>
  <c r="D66" i="13"/>
  <c r="C66" i="13"/>
  <c r="B66" i="13"/>
  <c r="A66" i="13"/>
  <c r="D65" i="13"/>
  <c r="C65" i="13"/>
  <c r="B65" i="13"/>
  <c r="A65" i="13"/>
  <c r="D64" i="13"/>
  <c r="C64" i="13"/>
  <c r="B64" i="13"/>
  <c r="A64" i="13"/>
  <c r="D63" i="13"/>
  <c r="C63" i="13"/>
  <c r="B63" i="13"/>
  <c r="A63" i="13"/>
  <c r="D62" i="13"/>
  <c r="C62" i="13"/>
  <c r="B62" i="13"/>
  <c r="A62" i="13"/>
  <c r="D61" i="13"/>
  <c r="C61" i="13"/>
  <c r="B61" i="13"/>
  <c r="A61" i="13"/>
  <c r="D60" i="13"/>
  <c r="C60" i="13"/>
  <c r="B60" i="13"/>
  <c r="A60" i="13"/>
  <c r="D59" i="13"/>
  <c r="C59" i="13"/>
  <c r="B59" i="13"/>
  <c r="A59" i="13"/>
  <c r="D58" i="13"/>
  <c r="C58" i="13"/>
  <c r="B58" i="13"/>
  <c r="A58" i="13"/>
  <c r="D57" i="13"/>
  <c r="C57" i="13"/>
  <c r="B57" i="13"/>
  <c r="A57" i="13"/>
  <c r="D56" i="13"/>
  <c r="C56" i="13"/>
  <c r="B56" i="13"/>
  <c r="A56" i="13"/>
  <c r="D55" i="13"/>
  <c r="C55" i="13"/>
  <c r="B55" i="13"/>
  <c r="A55" i="13"/>
  <c r="D54" i="13"/>
  <c r="C54" i="13"/>
  <c r="B54" i="13"/>
  <c r="A54" i="13"/>
  <c r="D53" i="13"/>
  <c r="C53" i="13"/>
  <c r="B53" i="13"/>
  <c r="A53" i="13"/>
  <c r="D52" i="13"/>
  <c r="C52" i="13"/>
  <c r="B52" i="13"/>
  <c r="A52" i="13"/>
  <c r="D51" i="13"/>
  <c r="C51" i="13"/>
  <c r="B51" i="13"/>
  <c r="A51" i="13"/>
  <c r="D50" i="13"/>
  <c r="C50" i="13"/>
  <c r="B50" i="13"/>
  <c r="A50" i="13"/>
  <c r="D49" i="13"/>
  <c r="C49" i="13"/>
  <c r="B49" i="13"/>
  <c r="A49" i="13"/>
  <c r="D48" i="13"/>
  <c r="C48" i="13"/>
  <c r="B48" i="13"/>
  <c r="A48" i="13"/>
  <c r="D47" i="13"/>
  <c r="C47" i="13"/>
  <c r="B47" i="13"/>
  <c r="A47" i="13"/>
  <c r="D46" i="13"/>
  <c r="C46" i="13"/>
  <c r="B46" i="13"/>
  <c r="A46" i="13"/>
  <c r="D45" i="13"/>
  <c r="C45" i="13"/>
  <c r="B45" i="13"/>
  <c r="A45" i="13"/>
  <c r="D44" i="13"/>
  <c r="C44" i="13"/>
  <c r="B44" i="13"/>
  <c r="A44" i="13"/>
  <c r="D43" i="13"/>
  <c r="C43" i="13"/>
  <c r="B43" i="13"/>
  <c r="A43" i="13"/>
  <c r="D42" i="13"/>
  <c r="C42" i="13"/>
  <c r="B42" i="13"/>
  <c r="A42" i="13"/>
  <c r="D41" i="13"/>
  <c r="C41" i="13"/>
  <c r="B41" i="13"/>
  <c r="A41" i="13"/>
  <c r="D40" i="13"/>
  <c r="C40" i="13"/>
  <c r="B40" i="13"/>
  <c r="A40" i="13"/>
  <c r="D39" i="13"/>
  <c r="C39" i="13"/>
  <c r="B39" i="13"/>
  <c r="A39" i="13"/>
  <c r="D38" i="13"/>
  <c r="C38" i="13"/>
  <c r="B38" i="13"/>
  <c r="A38" i="13"/>
  <c r="D37" i="13"/>
  <c r="C37" i="13"/>
  <c r="B37" i="13"/>
  <c r="A37" i="13"/>
  <c r="D36" i="13"/>
  <c r="C36" i="13"/>
  <c r="B36" i="13"/>
  <c r="A36" i="13"/>
  <c r="D35" i="13"/>
  <c r="C35" i="13"/>
  <c r="B35" i="13"/>
  <c r="A35" i="13"/>
  <c r="D34" i="13"/>
  <c r="C34" i="13"/>
  <c r="B34" i="13"/>
  <c r="A34" i="13"/>
  <c r="D33" i="13"/>
  <c r="C33" i="13"/>
  <c r="B33" i="13"/>
  <c r="A33" i="13"/>
  <c r="D32" i="13"/>
  <c r="C32" i="13"/>
  <c r="B32" i="13"/>
  <c r="A32" i="13"/>
  <c r="D31" i="13"/>
  <c r="C31" i="13"/>
  <c r="B31" i="13"/>
  <c r="A31" i="13"/>
  <c r="D30" i="13"/>
  <c r="C30" i="13"/>
  <c r="B30" i="13"/>
  <c r="A30" i="13"/>
  <c r="D29" i="13"/>
  <c r="C29" i="13"/>
  <c r="B29" i="13"/>
  <c r="A29" i="13"/>
  <c r="D28" i="13"/>
  <c r="C28" i="13"/>
  <c r="B28" i="13"/>
  <c r="A28" i="13"/>
  <c r="D27" i="13"/>
  <c r="C27" i="13"/>
  <c r="B27" i="13"/>
  <c r="A27" i="13"/>
  <c r="D26" i="13"/>
  <c r="C26" i="13"/>
  <c r="B26" i="13"/>
  <c r="A26" i="13"/>
  <c r="D25" i="13"/>
  <c r="C25" i="13"/>
  <c r="B25" i="13"/>
  <c r="A25" i="13"/>
  <c r="D24" i="13"/>
  <c r="C24" i="13"/>
  <c r="B24" i="13"/>
  <c r="A24" i="13"/>
  <c r="D23" i="13"/>
  <c r="C23" i="13"/>
  <c r="B23" i="13"/>
  <c r="A23" i="13"/>
  <c r="D22" i="13"/>
  <c r="C22" i="13"/>
  <c r="B22" i="13"/>
  <c r="A22" i="13"/>
  <c r="D21" i="13"/>
  <c r="C21" i="13"/>
  <c r="B21" i="13"/>
  <c r="A21" i="13"/>
  <c r="D20" i="13"/>
  <c r="C20" i="13"/>
  <c r="B20" i="13"/>
  <c r="A20" i="13"/>
  <c r="D19" i="13"/>
  <c r="C19" i="13"/>
  <c r="B19" i="13"/>
  <c r="A19" i="13"/>
  <c r="D18" i="13"/>
  <c r="C18" i="13"/>
  <c r="B18" i="13"/>
  <c r="A18" i="13"/>
  <c r="D17" i="13"/>
  <c r="C17" i="13"/>
  <c r="B17" i="13"/>
  <c r="A17" i="13"/>
  <c r="D16" i="13"/>
  <c r="C16" i="13"/>
  <c r="B16" i="13"/>
  <c r="A16" i="13"/>
  <c r="D15" i="13"/>
  <c r="C15" i="13"/>
  <c r="B15" i="13"/>
  <c r="A15" i="13"/>
  <c r="D14" i="13"/>
  <c r="C14" i="13"/>
  <c r="B14" i="13"/>
  <c r="A14" i="13"/>
  <c r="D13" i="13"/>
  <c r="C13" i="13"/>
  <c r="B13" i="13"/>
  <c r="A13" i="13"/>
  <c r="D12" i="13"/>
  <c r="C12" i="13"/>
  <c r="B12" i="13"/>
  <c r="A12" i="13"/>
  <c r="D11" i="13"/>
  <c r="C11" i="13"/>
  <c r="B11" i="13"/>
  <c r="A11" i="13"/>
  <c r="D10" i="13"/>
  <c r="C10" i="13"/>
  <c r="B10" i="13"/>
  <c r="A10" i="13"/>
  <c r="D9" i="13"/>
  <c r="C9" i="13"/>
  <c r="B9" i="13"/>
  <c r="A9" i="13"/>
  <c r="D8" i="13"/>
  <c r="C8" i="13"/>
  <c r="B8" i="13"/>
  <c r="A8" i="13"/>
  <c r="D7" i="13"/>
  <c r="C7" i="13"/>
  <c r="B7" i="13"/>
  <c r="A7" i="13"/>
  <c r="D6" i="13"/>
  <c r="C6" i="13"/>
  <c r="B6" i="13"/>
  <c r="A6" i="13"/>
  <c r="D5" i="13"/>
  <c r="C5" i="13"/>
  <c r="B5" i="13"/>
  <c r="A5" i="13"/>
  <c r="D4" i="13"/>
  <c r="C4" i="13"/>
  <c r="B4" i="13"/>
  <c r="A4" i="13"/>
  <c r="D2" i="13"/>
  <c r="D140" i="12"/>
  <c r="C140" i="12"/>
  <c r="B140" i="12"/>
  <c r="A140" i="12"/>
  <c r="D139" i="12"/>
  <c r="C139" i="12"/>
  <c r="B139" i="12"/>
  <c r="A139" i="12"/>
  <c r="D138" i="12"/>
  <c r="C138" i="12"/>
  <c r="B138" i="12"/>
  <c r="A138" i="12"/>
  <c r="D137" i="12"/>
  <c r="C137" i="12"/>
  <c r="B137" i="12"/>
  <c r="A137" i="12"/>
  <c r="D136" i="12"/>
  <c r="C136" i="12"/>
  <c r="B136" i="12"/>
  <c r="A136" i="12"/>
  <c r="D135" i="12"/>
  <c r="C135" i="12"/>
  <c r="B135" i="12"/>
  <c r="A135" i="12"/>
  <c r="D134" i="12"/>
  <c r="C134" i="12"/>
  <c r="B134" i="12"/>
  <c r="A134" i="12"/>
  <c r="D133" i="12"/>
  <c r="C133" i="12"/>
  <c r="B133" i="12"/>
  <c r="A133" i="12"/>
  <c r="D132" i="12"/>
  <c r="C132" i="12"/>
  <c r="B132" i="12"/>
  <c r="A132" i="12"/>
  <c r="D131" i="12"/>
  <c r="C131" i="12"/>
  <c r="B131" i="12"/>
  <c r="A131" i="12"/>
  <c r="D130" i="12"/>
  <c r="C130" i="12"/>
  <c r="B130" i="12"/>
  <c r="A130" i="12"/>
  <c r="D129" i="12"/>
  <c r="C129" i="12"/>
  <c r="B129" i="12"/>
  <c r="A129" i="12"/>
  <c r="D128" i="12"/>
  <c r="C128" i="12"/>
  <c r="B128" i="12"/>
  <c r="A128" i="12"/>
  <c r="D127" i="12"/>
  <c r="C127" i="12"/>
  <c r="B127" i="12"/>
  <c r="A127" i="12"/>
  <c r="D126" i="12"/>
  <c r="C126" i="12"/>
  <c r="B126" i="12"/>
  <c r="A126" i="12"/>
  <c r="D125" i="12"/>
  <c r="C125" i="12"/>
  <c r="B125" i="12"/>
  <c r="A125" i="12"/>
  <c r="D124" i="12"/>
  <c r="C124" i="12"/>
  <c r="B124" i="12"/>
  <c r="A124" i="12"/>
  <c r="D123" i="12"/>
  <c r="C123" i="12"/>
  <c r="B123" i="12"/>
  <c r="A123" i="12"/>
  <c r="D122" i="12"/>
  <c r="C122" i="12"/>
  <c r="B122" i="12"/>
  <c r="A122" i="12"/>
  <c r="D121" i="12"/>
  <c r="C121" i="12"/>
  <c r="B121" i="12"/>
  <c r="A121" i="12"/>
  <c r="D120" i="12"/>
  <c r="C120" i="12"/>
  <c r="B120" i="12"/>
  <c r="A120" i="12"/>
  <c r="D119" i="12"/>
  <c r="C119" i="12"/>
  <c r="B119" i="12"/>
  <c r="A119" i="12"/>
  <c r="D118" i="12"/>
  <c r="C118" i="12"/>
  <c r="B118" i="12"/>
  <c r="A118" i="12"/>
  <c r="D117" i="12"/>
  <c r="C117" i="12"/>
  <c r="B117" i="12"/>
  <c r="A117" i="12"/>
  <c r="D116" i="12"/>
  <c r="C116" i="12"/>
  <c r="B116" i="12"/>
  <c r="A116" i="12"/>
  <c r="D115" i="12"/>
  <c r="C115" i="12"/>
  <c r="B115" i="12"/>
  <c r="A115" i="12"/>
  <c r="D114" i="12"/>
  <c r="C114" i="12"/>
  <c r="B114" i="12"/>
  <c r="A114" i="12"/>
  <c r="D113" i="12"/>
  <c r="C113" i="12"/>
  <c r="B113" i="12"/>
  <c r="A113" i="12"/>
  <c r="D112" i="12"/>
  <c r="C112" i="12"/>
  <c r="B112" i="12"/>
  <c r="A112" i="12"/>
  <c r="D111" i="12"/>
  <c r="C111" i="12"/>
  <c r="B111" i="12"/>
  <c r="A111" i="12"/>
  <c r="D110" i="12"/>
  <c r="C110" i="12"/>
  <c r="B110" i="12"/>
  <c r="A110" i="12"/>
  <c r="D109" i="12"/>
  <c r="C109" i="12"/>
  <c r="B109" i="12"/>
  <c r="A109" i="12"/>
  <c r="D108" i="12"/>
  <c r="C108" i="12"/>
  <c r="B108" i="12"/>
  <c r="A108" i="12"/>
  <c r="D107" i="12"/>
  <c r="C107" i="12"/>
  <c r="B107" i="12"/>
  <c r="A107" i="12"/>
  <c r="D106" i="12"/>
  <c r="C106" i="12"/>
  <c r="B106" i="12"/>
  <c r="A106" i="12"/>
  <c r="D105" i="12"/>
  <c r="C105" i="12"/>
  <c r="B105" i="12"/>
  <c r="A105" i="12"/>
  <c r="D104" i="12"/>
  <c r="C104" i="12"/>
  <c r="B104" i="12"/>
  <c r="A104" i="12"/>
  <c r="D103" i="12"/>
  <c r="C103" i="12"/>
  <c r="B103" i="12"/>
  <c r="A103" i="12"/>
  <c r="D102" i="12"/>
  <c r="C102" i="12"/>
  <c r="B102" i="12"/>
  <c r="A102" i="12"/>
  <c r="D101" i="12"/>
  <c r="C101" i="12"/>
  <c r="B101" i="12"/>
  <c r="A101" i="12"/>
  <c r="D100" i="12"/>
  <c r="C100" i="12"/>
  <c r="B100" i="12"/>
  <c r="A100" i="12"/>
  <c r="D99" i="12"/>
  <c r="C99" i="12"/>
  <c r="B99" i="12"/>
  <c r="A99" i="12"/>
  <c r="D98" i="12"/>
  <c r="C98" i="12"/>
  <c r="B98" i="12"/>
  <c r="A98" i="12"/>
  <c r="D97" i="12"/>
  <c r="C97" i="12"/>
  <c r="B97" i="12"/>
  <c r="A97" i="12"/>
  <c r="D96" i="12"/>
  <c r="C96" i="12"/>
  <c r="B96" i="12"/>
  <c r="A96" i="12"/>
  <c r="D95" i="12"/>
  <c r="C95" i="12"/>
  <c r="B95" i="12"/>
  <c r="A95" i="12"/>
  <c r="D94" i="12"/>
  <c r="C94" i="12"/>
  <c r="B94" i="12"/>
  <c r="A94" i="12"/>
  <c r="D93" i="12"/>
  <c r="C93" i="12"/>
  <c r="B93" i="12"/>
  <c r="A93" i="12"/>
  <c r="D92" i="12"/>
  <c r="C92" i="12"/>
  <c r="B92" i="12"/>
  <c r="A92" i="12"/>
  <c r="D91" i="12"/>
  <c r="C91" i="12"/>
  <c r="B91" i="12"/>
  <c r="A91" i="12"/>
  <c r="D90" i="12"/>
  <c r="C90" i="12"/>
  <c r="B90" i="12"/>
  <c r="A90" i="12"/>
  <c r="D89" i="12"/>
  <c r="C89" i="12"/>
  <c r="B89" i="12"/>
  <c r="A89" i="12"/>
  <c r="D88" i="12"/>
  <c r="C88" i="12"/>
  <c r="B88" i="12"/>
  <c r="A88" i="12"/>
  <c r="D87" i="12"/>
  <c r="C87" i="12"/>
  <c r="B87" i="12"/>
  <c r="A87" i="12"/>
  <c r="D86" i="12"/>
  <c r="C86" i="12"/>
  <c r="B86" i="12"/>
  <c r="A86" i="12"/>
  <c r="D85" i="12"/>
  <c r="C85" i="12"/>
  <c r="B85" i="12"/>
  <c r="A85" i="12"/>
  <c r="D84" i="12"/>
  <c r="C84" i="12"/>
  <c r="B84" i="12"/>
  <c r="A84" i="12"/>
  <c r="D83" i="12"/>
  <c r="C83" i="12"/>
  <c r="B83" i="12"/>
  <c r="A83" i="12"/>
  <c r="D82" i="12"/>
  <c r="C82" i="12"/>
  <c r="B82" i="12"/>
  <c r="A82" i="12"/>
  <c r="D81" i="12"/>
  <c r="C81" i="12"/>
  <c r="B81" i="12"/>
  <c r="A81" i="12"/>
  <c r="D80" i="12"/>
  <c r="C80" i="12"/>
  <c r="B80" i="12"/>
  <c r="A80" i="12"/>
  <c r="D79" i="12"/>
  <c r="C79" i="12"/>
  <c r="B79" i="12"/>
  <c r="A79" i="12"/>
  <c r="D78" i="12"/>
  <c r="C78" i="12"/>
  <c r="B78" i="12"/>
  <c r="A78" i="12"/>
  <c r="D77" i="12"/>
  <c r="C77" i="12"/>
  <c r="B77" i="12"/>
  <c r="A77" i="12"/>
  <c r="D76" i="12"/>
  <c r="C76" i="12"/>
  <c r="B76" i="12"/>
  <c r="A76" i="12"/>
  <c r="D75" i="12"/>
  <c r="C75" i="12"/>
  <c r="B75" i="12"/>
  <c r="A75" i="12"/>
  <c r="D74" i="12"/>
  <c r="C74" i="12"/>
  <c r="B74" i="12"/>
  <c r="A74" i="12"/>
  <c r="D73" i="12"/>
  <c r="C73" i="12"/>
  <c r="B73" i="12"/>
  <c r="A73" i="12"/>
  <c r="D72" i="12"/>
  <c r="C72" i="12"/>
  <c r="B72" i="12"/>
  <c r="A72" i="12"/>
  <c r="D71" i="12"/>
  <c r="C71" i="12"/>
  <c r="B71" i="12"/>
  <c r="A71" i="12"/>
  <c r="D70" i="12"/>
  <c r="C70" i="12"/>
  <c r="B70" i="12"/>
  <c r="A70" i="12"/>
  <c r="D69" i="12"/>
  <c r="C69" i="12"/>
  <c r="B69" i="12"/>
  <c r="A69" i="12"/>
  <c r="D68" i="12"/>
  <c r="C68" i="12"/>
  <c r="B68" i="12"/>
  <c r="A68" i="12"/>
  <c r="D67" i="12"/>
  <c r="C67" i="12"/>
  <c r="B67" i="12"/>
  <c r="A67" i="12"/>
  <c r="D66" i="12"/>
  <c r="C66" i="12"/>
  <c r="B66" i="12"/>
  <c r="A66" i="12"/>
  <c r="D65" i="12"/>
  <c r="C65" i="12"/>
  <c r="B65" i="12"/>
  <c r="A65" i="12"/>
  <c r="D64" i="12"/>
  <c r="C64" i="12"/>
  <c r="B64" i="12"/>
  <c r="A64" i="12"/>
  <c r="D63" i="12"/>
  <c r="C63" i="12"/>
  <c r="B63" i="12"/>
  <c r="A63" i="12"/>
  <c r="D62" i="12"/>
  <c r="C62" i="12"/>
  <c r="B62" i="12"/>
  <c r="A62" i="12"/>
  <c r="D61" i="12"/>
  <c r="C61" i="12"/>
  <c r="B61" i="12"/>
  <c r="A61" i="12"/>
  <c r="D60" i="12"/>
  <c r="C60" i="12"/>
  <c r="B60" i="12"/>
  <c r="A60" i="12"/>
  <c r="D59" i="12"/>
  <c r="C59" i="12"/>
  <c r="B59" i="12"/>
  <c r="A59" i="12"/>
  <c r="D58" i="12"/>
  <c r="C58" i="12"/>
  <c r="B58" i="12"/>
  <c r="A58" i="12"/>
  <c r="D57" i="12"/>
  <c r="C57" i="12"/>
  <c r="B57" i="12"/>
  <c r="A57" i="12"/>
  <c r="D56" i="12"/>
  <c r="C56" i="12"/>
  <c r="B56" i="12"/>
  <c r="A56" i="12"/>
  <c r="D55" i="12"/>
  <c r="C55" i="12"/>
  <c r="B55" i="12"/>
  <c r="A55" i="12"/>
  <c r="D54" i="12"/>
  <c r="C54" i="12"/>
  <c r="B54" i="12"/>
  <c r="A54" i="12"/>
  <c r="D53" i="12"/>
  <c r="C53" i="12"/>
  <c r="B53" i="12"/>
  <c r="A53" i="12"/>
  <c r="D52" i="12"/>
  <c r="C52" i="12"/>
  <c r="B52" i="12"/>
  <c r="A52" i="12"/>
  <c r="D51" i="12"/>
  <c r="C51" i="12"/>
  <c r="B51" i="12"/>
  <c r="A51" i="12"/>
  <c r="D50" i="12"/>
  <c r="C50" i="12"/>
  <c r="B50" i="12"/>
  <c r="A50" i="12"/>
  <c r="D49" i="12"/>
  <c r="C49" i="12"/>
  <c r="B49" i="12"/>
  <c r="A49" i="12"/>
  <c r="D48" i="12"/>
  <c r="C48" i="12"/>
  <c r="B48" i="12"/>
  <c r="A48" i="12"/>
  <c r="D47" i="12"/>
  <c r="C47" i="12"/>
  <c r="B47" i="12"/>
  <c r="A47" i="12"/>
  <c r="D46" i="12"/>
  <c r="C46" i="12"/>
  <c r="B46" i="12"/>
  <c r="A46" i="12"/>
  <c r="D45" i="12"/>
  <c r="C45" i="12"/>
  <c r="B45" i="12"/>
  <c r="A45" i="12"/>
  <c r="D44" i="12"/>
  <c r="C44" i="12"/>
  <c r="B44" i="12"/>
  <c r="A44" i="12"/>
  <c r="D43" i="12"/>
  <c r="C43" i="12"/>
  <c r="B43" i="12"/>
  <c r="A43" i="12"/>
  <c r="D42" i="12"/>
  <c r="C42" i="12"/>
  <c r="B42" i="12"/>
  <c r="A42" i="12"/>
  <c r="D41" i="12"/>
  <c r="C41" i="12"/>
  <c r="B41" i="12"/>
  <c r="A41" i="12"/>
  <c r="D40" i="12"/>
  <c r="C40" i="12"/>
  <c r="B40" i="12"/>
  <c r="A40" i="12"/>
  <c r="D39" i="12"/>
  <c r="C39" i="12"/>
  <c r="B39" i="12"/>
  <c r="A39" i="12"/>
  <c r="D38" i="12"/>
  <c r="C38" i="12"/>
  <c r="B38" i="12"/>
  <c r="A38" i="12"/>
  <c r="D37" i="12"/>
  <c r="C37" i="12"/>
  <c r="B37" i="12"/>
  <c r="A37" i="12"/>
  <c r="D36" i="12"/>
  <c r="C36" i="12"/>
  <c r="B36" i="12"/>
  <c r="A36" i="12"/>
  <c r="D35" i="12"/>
  <c r="C35" i="12"/>
  <c r="B35" i="12"/>
  <c r="A35" i="12"/>
  <c r="D34" i="12"/>
  <c r="C34" i="12"/>
  <c r="B34" i="12"/>
  <c r="A34" i="12"/>
  <c r="D33" i="12"/>
  <c r="C33" i="12"/>
  <c r="B33" i="12"/>
  <c r="A33" i="12"/>
  <c r="D32" i="12"/>
  <c r="C32" i="12"/>
  <c r="B32" i="12"/>
  <c r="A32" i="12"/>
  <c r="D31" i="12"/>
  <c r="C31" i="12"/>
  <c r="B31" i="12"/>
  <c r="A31" i="12"/>
  <c r="D30" i="12"/>
  <c r="C30" i="12"/>
  <c r="B30" i="12"/>
  <c r="A30" i="12"/>
  <c r="D29" i="12"/>
  <c r="C29" i="12"/>
  <c r="B29" i="12"/>
  <c r="A29" i="12"/>
  <c r="D28" i="12"/>
  <c r="C28" i="12"/>
  <c r="B28" i="12"/>
  <c r="A28" i="12"/>
  <c r="D27" i="12"/>
  <c r="C27" i="12"/>
  <c r="B27" i="12"/>
  <c r="A27" i="12"/>
  <c r="D26" i="12"/>
  <c r="C26" i="12"/>
  <c r="B26" i="12"/>
  <c r="A26" i="12"/>
  <c r="D25" i="12"/>
  <c r="C25" i="12"/>
  <c r="B25" i="12"/>
  <c r="A25" i="12"/>
  <c r="D24" i="12"/>
  <c r="C24" i="12"/>
  <c r="B24" i="12"/>
  <c r="A24" i="12"/>
  <c r="D23" i="12"/>
  <c r="C23" i="12"/>
  <c r="B23" i="12"/>
  <c r="A23" i="12"/>
  <c r="D22" i="12"/>
  <c r="C22" i="12"/>
  <c r="B22" i="12"/>
  <c r="A22" i="12"/>
  <c r="D21" i="12"/>
  <c r="C21" i="12"/>
  <c r="B21" i="12"/>
  <c r="A21" i="12"/>
  <c r="D20" i="12"/>
  <c r="C20" i="12"/>
  <c r="B20" i="12"/>
  <c r="A20" i="12"/>
  <c r="D19" i="12"/>
  <c r="C19" i="12"/>
  <c r="B19" i="12"/>
  <c r="A19" i="12"/>
  <c r="D18" i="12"/>
  <c r="C18" i="12"/>
  <c r="B18" i="12"/>
  <c r="A18" i="12"/>
  <c r="D17" i="12"/>
  <c r="C17" i="12"/>
  <c r="B17" i="12"/>
  <c r="A17" i="12"/>
  <c r="D16" i="12"/>
  <c r="C16" i="12"/>
  <c r="B16" i="12"/>
  <c r="A16" i="12"/>
  <c r="D15" i="12"/>
  <c r="C15" i="12"/>
  <c r="B15" i="12"/>
  <c r="A15" i="12"/>
  <c r="D14" i="12"/>
  <c r="C14" i="12"/>
  <c r="B14" i="12"/>
  <c r="A14" i="12"/>
  <c r="D13" i="12"/>
  <c r="C13" i="12"/>
  <c r="B13" i="12"/>
  <c r="A13" i="12"/>
  <c r="D12" i="12"/>
  <c r="C12" i="12"/>
  <c r="B12" i="12"/>
  <c r="A12" i="12"/>
  <c r="D11" i="12"/>
  <c r="C11" i="12"/>
  <c r="B11" i="12"/>
  <c r="A11" i="12"/>
  <c r="D10" i="12"/>
  <c r="C10" i="12"/>
  <c r="B10" i="12"/>
  <c r="A10" i="12"/>
  <c r="D9" i="12"/>
  <c r="C9" i="12"/>
  <c r="B9" i="12"/>
  <c r="A9" i="12"/>
  <c r="D8" i="12"/>
  <c r="C8" i="12"/>
  <c r="B8" i="12"/>
  <c r="A8" i="12"/>
  <c r="D7" i="12"/>
  <c r="C7" i="12"/>
  <c r="B7" i="12"/>
  <c r="A7" i="12"/>
  <c r="D6" i="12"/>
  <c r="C6" i="12"/>
  <c r="B6" i="12"/>
  <c r="A6" i="12"/>
  <c r="D5" i="12"/>
  <c r="C5" i="12"/>
  <c r="B5" i="12"/>
  <c r="A5" i="12"/>
  <c r="D4" i="12"/>
  <c r="C4" i="12"/>
  <c r="B4" i="12"/>
  <c r="A4" i="12"/>
  <c r="D2" i="12"/>
  <c r="D140" i="11"/>
  <c r="C140" i="11"/>
  <c r="B140" i="11"/>
  <c r="A140" i="11"/>
  <c r="D139" i="11"/>
  <c r="C139" i="11"/>
  <c r="B139" i="11"/>
  <c r="A139" i="11"/>
  <c r="D138" i="11"/>
  <c r="C138" i="11"/>
  <c r="B138" i="11"/>
  <c r="A138" i="11"/>
  <c r="D137" i="11"/>
  <c r="C137" i="11"/>
  <c r="B137" i="11"/>
  <c r="A137" i="11"/>
  <c r="D136" i="11"/>
  <c r="C136" i="11"/>
  <c r="B136" i="11"/>
  <c r="A136" i="11"/>
  <c r="D135" i="11"/>
  <c r="C135" i="11"/>
  <c r="B135" i="11"/>
  <c r="A135" i="11"/>
  <c r="D134" i="11"/>
  <c r="C134" i="11"/>
  <c r="B134" i="11"/>
  <c r="A134" i="11"/>
  <c r="D133" i="11"/>
  <c r="C133" i="11"/>
  <c r="B133" i="11"/>
  <c r="A133" i="11"/>
  <c r="D132" i="11"/>
  <c r="C132" i="11"/>
  <c r="B132" i="11"/>
  <c r="A132" i="11"/>
  <c r="D131" i="11"/>
  <c r="C131" i="11"/>
  <c r="B131" i="11"/>
  <c r="A131" i="11"/>
  <c r="D130" i="11"/>
  <c r="C130" i="11"/>
  <c r="B130" i="11"/>
  <c r="A130" i="11"/>
  <c r="D129" i="11"/>
  <c r="C129" i="11"/>
  <c r="B129" i="11"/>
  <c r="A129" i="11"/>
  <c r="D128" i="11"/>
  <c r="C128" i="11"/>
  <c r="B128" i="11"/>
  <c r="A128" i="11"/>
  <c r="D127" i="11"/>
  <c r="C127" i="11"/>
  <c r="B127" i="11"/>
  <c r="A127" i="11"/>
  <c r="D126" i="11"/>
  <c r="C126" i="11"/>
  <c r="B126" i="11"/>
  <c r="A126" i="11"/>
  <c r="D125" i="11"/>
  <c r="C125" i="11"/>
  <c r="B125" i="11"/>
  <c r="A125" i="11"/>
  <c r="D124" i="11"/>
  <c r="C124" i="11"/>
  <c r="B124" i="11"/>
  <c r="A124" i="11"/>
  <c r="D123" i="11"/>
  <c r="C123" i="11"/>
  <c r="B123" i="11"/>
  <c r="A123" i="11"/>
  <c r="D122" i="11"/>
  <c r="C122" i="11"/>
  <c r="B122" i="11"/>
  <c r="A122" i="11"/>
  <c r="D121" i="11"/>
  <c r="C121" i="11"/>
  <c r="B121" i="11"/>
  <c r="A121" i="11"/>
  <c r="D120" i="11"/>
  <c r="C120" i="11"/>
  <c r="B120" i="11"/>
  <c r="A120" i="11"/>
  <c r="D119" i="11"/>
  <c r="C119" i="11"/>
  <c r="B119" i="11"/>
  <c r="A119" i="11"/>
  <c r="D118" i="11"/>
  <c r="C118" i="11"/>
  <c r="B118" i="11"/>
  <c r="A118" i="11"/>
  <c r="D117" i="11"/>
  <c r="C117" i="11"/>
  <c r="B117" i="11"/>
  <c r="A117" i="11"/>
  <c r="D116" i="11"/>
  <c r="C116" i="11"/>
  <c r="B116" i="11"/>
  <c r="A116" i="11"/>
  <c r="D115" i="11"/>
  <c r="C115" i="11"/>
  <c r="B115" i="11"/>
  <c r="A115" i="11"/>
  <c r="D114" i="11"/>
  <c r="C114" i="11"/>
  <c r="B114" i="11"/>
  <c r="A114" i="11"/>
  <c r="D113" i="11"/>
  <c r="C113" i="11"/>
  <c r="B113" i="11"/>
  <c r="A113" i="11"/>
  <c r="D112" i="11"/>
  <c r="C112" i="11"/>
  <c r="B112" i="11"/>
  <c r="A112" i="11"/>
  <c r="D111" i="11"/>
  <c r="C111" i="11"/>
  <c r="B111" i="11"/>
  <c r="A111" i="11"/>
  <c r="D110" i="11"/>
  <c r="C110" i="11"/>
  <c r="B110" i="11"/>
  <c r="A110" i="11"/>
  <c r="D109" i="11"/>
  <c r="C109" i="11"/>
  <c r="B109" i="11"/>
  <c r="A109" i="11"/>
  <c r="D108" i="11"/>
  <c r="C108" i="11"/>
  <c r="B108" i="11"/>
  <c r="A108" i="11"/>
  <c r="D107" i="11"/>
  <c r="C107" i="11"/>
  <c r="B107" i="11"/>
  <c r="A107" i="11"/>
  <c r="D106" i="11"/>
  <c r="C106" i="11"/>
  <c r="B106" i="11"/>
  <c r="A106" i="11"/>
  <c r="D105" i="11"/>
  <c r="C105" i="11"/>
  <c r="B105" i="11"/>
  <c r="A105" i="11"/>
  <c r="D104" i="11"/>
  <c r="C104" i="11"/>
  <c r="B104" i="11"/>
  <c r="A104" i="11"/>
  <c r="D103" i="11"/>
  <c r="C103" i="11"/>
  <c r="B103" i="11"/>
  <c r="A103" i="11"/>
  <c r="D102" i="11"/>
  <c r="C102" i="11"/>
  <c r="B102" i="11"/>
  <c r="A102" i="11"/>
  <c r="D101" i="11"/>
  <c r="C101" i="11"/>
  <c r="B101" i="11"/>
  <c r="A101" i="11"/>
  <c r="D100" i="11"/>
  <c r="C100" i="11"/>
  <c r="B100" i="11"/>
  <c r="A100" i="11"/>
  <c r="D99" i="11"/>
  <c r="C99" i="11"/>
  <c r="B99" i="11"/>
  <c r="A99" i="11"/>
  <c r="D98" i="11"/>
  <c r="C98" i="11"/>
  <c r="B98" i="11"/>
  <c r="A98" i="11"/>
  <c r="D97" i="11"/>
  <c r="C97" i="11"/>
  <c r="B97" i="11"/>
  <c r="A97" i="11"/>
  <c r="D96" i="11"/>
  <c r="C96" i="11"/>
  <c r="B96" i="11"/>
  <c r="A96" i="11"/>
  <c r="D95" i="11"/>
  <c r="C95" i="11"/>
  <c r="B95" i="11"/>
  <c r="A95" i="11"/>
  <c r="D94" i="11"/>
  <c r="C94" i="11"/>
  <c r="B94" i="11"/>
  <c r="A94" i="11"/>
  <c r="D93" i="11"/>
  <c r="C93" i="11"/>
  <c r="B93" i="11"/>
  <c r="A93" i="11"/>
  <c r="D92" i="11"/>
  <c r="C92" i="11"/>
  <c r="B92" i="11"/>
  <c r="A92" i="11"/>
  <c r="D91" i="11"/>
  <c r="C91" i="11"/>
  <c r="B91" i="11"/>
  <c r="A91" i="11"/>
  <c r="D90" i="11"/>
  <c r="C90" i="11"/>
  <c r="B90" i="11"/>
  <c r="A90" i="11"/>
  <c r="D89" i="11"/>
  <c r="C89" i="11"/>
  <c r="B89" i="11"/>
  <c r="A89" i="11"/>
  <c r="D88" i="11"/>
  <c r="C88" i="11"/>
  <c r="B88" i="11"/>
  <c r="A88" i="11"/>
  <c r="D87" i="11"/>
  <c r="C87" i="11"/>
  <c r="B87" i="11"/>
  <c r="A87" i="11"/>
  <c r="D86" i="11"/>
  <c r="C86" i="11"/>
  <c r="B86" i="11"/>
  <c r="A86" i="11"/>
  <c r="D85" i="11"/>
  <c r="C85" i="11"/>
  <c r="B85" i="11"/>
  <c r="A85" i="11"/>
  <c r="D84" i="11"/>
  <c r="C84" i="11"/>
  <c r="B84" i="11"/>
  <c r="A84" i="11"/>
  <c r="D83" i="11"/>
  <c r="C83" i="11"/>
  <c r="B83" i="11"/>
  <c r="A83" i="11"/>
  <c r="D82" i="11"/>
  <c r="C82" i="11"/>
  <c r="B82" i="11"/>
  <c r="A82" i="11"/>
  <c r="D81" i="11"/>
  <c r="C81" i="11"/>
  <c r="B81" i="11"/>
  <c r="A81" i="11"/>
  <c r="D80" i="11"/>
  <c r="C80" i="11"/>
  <c r="B80" i="11"/>
  <c r="A80" i="11"/>
  <c r="D79" i="11"/>
  <c r="C79" i="11"/>
  <c r="B79" i="11"/>
  <c r="A79" i="11"/>
  <c r="D78" i="11"/>
  <c r="C78" i="11"/>
  <c r="B78" i="11"/>
  <c r="A78" i="11"/>
  <c r="D77" i="11"/>
  <c r="C77" i="11"/>
  <c r="B77" i="11"/>
  <c r="A77" i="11"/>
  <c r="D76" i="11"/>
  <c r="C76" i="11"/>
  <c r="B76" i="11"/>
  <c r="A76" i="11"/>
  <c r="D75" i="11"/>
  <c r="C75" i="11"/>
  <c r="B75" i="11"/>
  <c r="A75" i="11"/>
  <c r="D74" i="11"/>
  <c r="C74" i="11"/>
  <c r="B74" i="11"/>
  <c r="A74" i="11"/>
  <c r="D73" i="11"/>
  <c r="C73" i="11"/>
  <c r="B73" i="11"/>
  <c r="A73" i="11"/>
  <c r="D72" i="11"/>
  <c r="C72" i="11"/>
  <c r="B72" i="11"/>
  <c r="A72" i="11"/>
  <c r="D71" i="11"/>
  <c r="C71" i="11"/>
  <c r="B71" i="11"/>
  <c r="A71" i="11"/>
  <c r="D70" i="11"/>
  <c r="C70" i="11"/>
  <c r="B70" i="11"/>
  <c r="A70" i="11"/>
  <c r="D69" i="11"/>
  <c r="C69" i="11"/>
  <c r="B69" i="11"/>
  <c r="A69" i="11"/>
  <c r="D68" i="11"/>
  <c r="C68" i="11"/>
  <c r="B68" i="11"/>
  <c r="A68" i="11"/>
  <c r="D67" i="11"/>
  <c r="C67" i="11"/>
  <c r="B67" i="11"/>
  <c r="A67" i="11"/>
  <c r="D66" i="11"/>
  <c r="C66" i="11"/>
  <c r="B66" i="11"/>
  <c r="A66" i="11"/>
  <c r="D65" i="11"/>
  <c r="C65" i="11"/>
  <c r="B65" i="11"/>
  <c r="A65" i="11"/>
  <c r="D64" i="11"/>
  <c r="C64" i="11"/>
  <c r="B64" i="11"/>
  <c r="A64" i="11"/>
  <c r="D63" i="11"/>
  <c r="C63" i="11"/>
  <c r="B63" i="11"/>
  <c r="A63" i="11"/>
  <c r="D62" i="11"/>
  <c r="C62" i="11"/>
  <c r="B62" i="11"/>
  <c r="A62" i="11"/>
  <c r="D61" i="11"/>
  <c r="C61" i="11"/>
  <c r="B61" i="11"/>
  <c r="A61" i="11"/>
  <c r="D60" i="11"/>
  <c r="C60" i="11"/>
  <c r="B60" i="11"/>
  <c r="A60" i="11"/>
  <c r="D59" i="11"/>
  <c r="C59" i="11"/>
  <c r="B59" i="11"/>
  <c r="A59" i="11"/>
  <c r="D58" i="11"/>
  <c r="C58" i="11"/>
  <c r="B58" i="11"/>
  <c r="A58" i="11"/>
  <c r="D57" i="11"/>
  <c r="C57" i="11"/>
  <c r="B57" i="11"/>
  <c r="A57" i="11"/>
  <c r="D56" i="11"/>
  <c r="C56" i="11"/>
  <c r="B56" i="11"/>
  <c r="A56" i="11"/>
  <c r="D55" i="11"/>
  <c r="C55" i="11"/>
  <c r="B55" i="11"/>
  <c r="A55" i="11"/>
  <c r="D54" i="11"/>
  <c r="C54" i="11"/>
  <c r="B54" i="11"/>
  <c r="A54" i="11"/>
  <c r="D53" i="11"/>
  <c r="C53" i="11"/>
  <c r="B53" i="11"/>
  <c r="A53" i="11"/>
  <c r="D52" i="11"/>
  <c r="C52" i="11"/>
  <c r="B52" i="11"/>
  <c r="A52" i="11"/>
  <c r="D51" i="11"/>
  <c r="C51" i="11"/>
  <c r="B51" i="11"/>
  <c r="A51" i="11"/>
  <c r="D50" i="11"/>
  <c r="C50" i="11"/>
  <c r="B50" i="11"/>
  <c r="A50" i="11"/>
  <c r="D49" i="11"/>
  <c r="C49" i="11"/>
  <c r="B49" i="11"/>
  <c r="A49" i="11"/>
  <c r="D48" i="11"/>
  <c r="C48" i="11"/>
  <c r="B48" i="11"/>
  <c r="A48" i="11"/>
  <c r="D47" i="11"/>
  <c r="C47" i="11"/>
  <c r="B47" i="11"/>
  <c r="A47" i="11"/>
  <c r="D46" i="11"/>
  <c r="C46" i="11"/>
  <c r="B46" i="11"/>
  <c r="A46" i="11"/>
  <c r="D45" i="11"/>
  <c r="C45" i="11"/>
  <c r="B45" i="11"/>
  <c r="A45" i="11"/>
  <c r="D44" i="11"/>
  <c r="C44" i="11"/>
  <c r="B44" i="11"/>
  <c r="A44" i="11"/>
  <c r="D43" i="11"/>
  <c r="C43" i="11"/>
  <c r="B43" i="11"/>
  <c r="A43" i="11"/>
  <c r="D42" i="11"/>
  <c r="C42" i="11"/>
  <c r="B42" i="11"/>
  <c r="A42" i="11"/>
  <c r="D41" i="11"/>
  <c r="C41" i="11"/>
  <c r="B41" i="11"/>
  <c r="A41" i="11"/>
  <c r="D40" i="11"/>
  <c r="C40" i="11"/>
  <c r="B40" i="11"/>
  <c r="A40" i="11"/>
  <c r="D39" i="11"/>
  <c r="C39" i="11"/>
  <c r="B39" i="11"/>
  <c r="A39" i="11"/>
  <c r="D38" i="11"/>
  <c r="C38" i="11"/>
  <c r="B38" i="11"/>
  <c r="A38" i="11"/>
  <c r="D37" i="11"/>
  <c r="C37" i="11"/>
  <c r="B37" i="11"/>
  <c r="A37" i="11"/>
  <c r="D36" i="11"/>
  <c r="C36" i="11"/>
  <c r="B36" i="11"/>
  <c r="A36" i="11"/>
  <c r="D35" i="11"/>
  <c r="C35" i="11"/>
  <c r="B35" i="11"/>
  <c r="A35" i="11"/>
  <c r="D34" i="11"/>
  <c r="C34" i="11"/>
  <c r="B34" i="11"/>
  <c r="A34" i="11"/>
  <c r="D33" i="11"/>
  <c r="C33" i="11"/>
  <c r="B33" i="11"/>
  <c r="A33" i="11"/>
  <c r="D32" i="11"/>
  <c r="C32" i="11"/>
  <c r="B32" i="11"/>
  <c r="A32" i="11"/>
  <c r="D31" i="11"/>
  <c r="C31" i="11"/>
  <c r="B31" i="11"/>
  <c r="A31" i="11"/>
  <c r="D30" i="11"/>
  <c r="C30" i="11"/>
  <c r="B30" i="11"/>
  <c r="A30" i="11"/>
  <c r="D29" i="11"/>
  <c r="C29" i="11"/>
  <c r="B29" i="11"/>
  <c r="A29" i="11"/>
  <c r="D28" i="11"/>
  <c r="C28" i="11"/>
  <c r="B28" i="11"/>
  <c r="A28" i="11"/>
  <c r="D27" i="11"/>
  <c r="C27" i="11"/>
  <c r="B27" i="11"/>
  <c r="A27" i="11"/>
  <c r="D26" i="11"/>
  <c r="C26" i="11"/>
  <c r="B26" i="11"/>
  <c r="A26" i="11"/>
  <c r="D25" i="11"/>
  <c r="C25" i="11"/>
  <c r="B25" i="11"/>
  <c r="A25" i="11"/>
  <c r="D24" i="11"/>
  <c r="C24" i="11"/>
  <c r="B24" i="11"/>
  <c r="A24" i="11"/>
  <c r="D23" i="11"/>
  <c r="C23" i="11"/>
  <c r="B23" i="11"/>
  <c r="A23" i="11"/>
  <c r="D22" i="11"/>
  <c r="C22" i="11"/>
  <c r="B22" i="11"/>
  <c r="A22" i="11"/>
  <c r="D21" i="11"/>
  <c r="C21" i="11"/>
  <c r="B21" i="11"/>
  <c r="A21" i="11"/>
  <c r="D20" i="11"/>
  <c r="C20" i="11"/>
  <c r="B20" i="11"/>
  <c r="A20" i="11"/>
  <c r="D19" i="11"/>
  <c r="C19" i="11"/>
  <c r="B19" i="11"/>
  <c r="A19" i="11"/>
  <c r="D18" i="11"/>
  <c r="C18" i="11"/>
  <c r="B18" i="11"/>
  <c r="A18" i="11"/>
  <c r="D17" i="11"/>
  <c r="C17" i="11"/>
  <c r="B17" i="11"/>
  <c r="A17" i="11"/>
  <c r="D16" i="11"/>
  <c r="C16" i="11"/>
  <c r="B16" i="11"/>
  <c r="A16" i="11"/>
  <c r="D15" i="11"/>
  <c r="C15" i="11"/>
  <c r="B15" i="11"/>
  <c r="A15" i="11"/>
  <c r="D14" i="11"/>
  <c r="C14" i="11"/>
  <c r="B14" i="11"/>
  <c r="A14" i="11"/>
  <c r="D13" i="11"/>
  <c r="C13" i="11"/>
  <c r="B13" i="11"/>
  <c r="A13" i="11"/>
  <c r="D12" i="11"/>
  <c r="C12" i="11"/>
  <c r="B12" i="11"/>
  <c r="A12" i="11"/>
  <c r="D11" i="11"/>
  <c r="C11" i="11"/>
  <c r="B11" i="11"/>
  <c r="A11" i="11"/>
  <c r="D10" i="11"/>
  <c r="C10" i="11"/>
  <c r="B10" i="11"/>
  <c r="A10" i="11"/>
  <c r="D9" i="11"/>
  <c r="C9" i="11"/>
  <c r="B9" i="11"/>
  <c r="A9" i="11"/>
  <c r="D8" i="11"/>
  <c r="C8" i="11"/>
  <c r="B8" i="11"/>
  <c r="A8" i="11"/>
  <c r="D7" i="11"/>
  <c r="C7" i="11"/>
  <c r="B7" i="11"/>
  <c r="A7" i="11"/>
  <c r="D6" i="11"/>
  <c r="C6" i="11"/>
  <c r="B6" i="11"/>
  <c r="A6" i="11"/>
  <c r="D5" i="11"/>
  <c r="C5" i="11"/>
  <c r="B5" i="11"/>
  <c r="A5" i="11"/>
  <c r="D4" i="11"/>
  <c r="C4" i="11"/>
  <c r="B4" i="11"/>
  <c r="A4" i="11"/>
  <c r="D1" i="11"/>
  <c r="D140" i="10"/>
  <c r="C140" i="10"/>
  <c r="B140" i="10"/>
  <c r="A140" i="10"/>
  <c r="D139" i="10"/>
  <c r="C139" i="10"/>
  <c r="B139" i="10"/>
  <c r="A139" i="10"/>
  <c r="D138" i="10"/>
  <c r="C138" i="10"/>
  <c r="B138" i="10"/>
  <c r="A138" i="10"/>
  <c r="D137" i="10"/>
  <c r="C137" i="10"/>
  <c r="B137" i="10"/>
  <c r="A137" i="10"/>
  <c r="D136" i="10"/>
  <c r="C136" i="10"/>
  <c r="B136" i="10"/>
  <c r="A136" i="10"/>
  <c r="D135" i="10"/>
  <c r="C135" i="10"/>
  <c r="B135" i="10"/>
  <c r="A135" i="10"/>
  <c r="D134" i="10"/>
  <c r="C134" i="10"/>
  <c r="B134" i="10"/>
  <c r="A134" i="10"/>
  <c r="D133" i="10"/>
  <c r="C133" i="10"/>
  <c r="B133" i="10"/>
  <c r="A133" i="10"/>
  <c r="D132" i="10"/>
  <c r="C132" i="10"/>
  <c r="B132" i="10"/>
  <c r="A132" i="10"/>
  <c r="D131" i="10"/>
  <c r="C131" i="10"/>
  <c r="B131" i="10"/>
  <c r="A131" i="10"/>
  <c r="D130" i="10"/>
  <c r="C130" i="10"/>
  <c r="B130" i="10"/>
  <c r="A130" i="10"/>
  <c r="D129" i="10"/>
  <c r="C129" i="10"/>
  <c r="B129" i="10"/>
  <c r="A129" i="10"/>
  <c r="D128" i="10"/>
  <c r="C128" i="10"/>
  <c r="B128" i="10"/>
  <c r="A128" i="10"/>
  <c r="D127" i="10"/>
  <c r="C127" i="10"/>
  <c r="B127" i="10"/>
  <c r="A127" i="10"/>
  <c r="D126" i="10"/>
  <c r="C126" i="10"/>
  <c r="B126" i="10"/>
  <c r="A126" i="10"/>
  <c r="D125" i="10"/>
  <c r="C125" i="10"/>
  <c r="B125" i="10"/>
  <c r="A125" i="10"/>
  <c r="D124" i="10"/>
  <c r="C124" i="10"/>
  <c r="B124" i="10"/>
  <c r="A124" i="10"/>
  <c r="D123" i="10"/>
  <c r="C123" i="10"/>
  <c r="B123" i="10"/>
  <c r="A123" i="10"/>
  <c r="D122" i="10"/>
  <c r="C122" i="10"/>
  <c r="B122" i="10"/>
  <c r="A122" i="10"/>
  <c r="D121" i="10"/>
  <c r="C121" i="10"/>
  <c r="B121" i="10"/>
  <c r="A121" i="10"/>
  <c r="D120" i="10"/>
  <c r="C120" i="10"/>
  <c r="B120" i="10"/>
  <c r="A120" i="10"/>
  <c r="D119" i="10"/>
  <c r="C119" i="10"/>
  <c r="B119" i="10"/>
  <c r="A119" i="10"/>
  <c r="D118" i="10"/>
  <c r="C118" i="10"/>
  <c r="B118" i="10"/>
  <c r="A118" i="10"/>
  <c r="D117" i="10"/>
  <c r="C117" i="10"/>
  <c r="B117" i="10"/>
  <c r="A117" i="10"/>
  <c r="D116" i="10"/>
  <c r="C116" i="10"/>
  <c r="B116" i="10"/>
  <c r="A116" i="10"/>
  <c r="D115" i="10"/>
  <c r="C115" i="10"/>
  <c r="B115" i="10"/>
  <c r="A115" i="10"/>
  <c r="D114" i="10"/>
  <c r="C114" i="10"/>
  <c r="B114" i="10"/>
  <c r="A114" i="10"/>
  <c r="D113" i="10"/>
  <c r="C113" i="10"/>
  <c r="B113" i="10"/>
  <c r="A113" i="10"/>
  <c r="D112" i="10"/>
  <c r="C112" i="10"/>
  <c r="B112" i="10"/>
  <c r="A112" i="10"/>
  <c r="D111" i="10"/>
  <c r="C111" i="10"/>
  <c r="B111" i="10"/>
  <c r="A111" i="10"/>
  <c r="D110" i="10"/>
  <c r="C110" i="10"/>
  <c r="B110" i="10"/>
  <c r="A110" i="10"/>
  <c r="D109" i="10"/>
  <c r="C109" i="10"/>
  <c r="B109" i="10"/>
  <c r="A109" i="10"/>
  <c r="D108" i="10"/>
  <c r="C108" i="10"/>
  <c r="B108" i="10"/>
  <c r="A108" i="10"/>
  <c r="D107" i="10"/>
  <c r="C107" i="10"/>
  <c r="B107" i="10"/>
  <c r="A107" i="10"/>
  <c r="D106" i="10"/>
  <c r="C106" i="10"/>
  <c r="B106" i="10"/>
  <c r="A106" i="10"/>
  <c r="D105" i="10"/>
  <c r="C105" i="10"/>
  <c r="B105" i="10"/>
  <c r="A105" i="10"/>
  <c r="D104" i="10"/>
  <c r="C104" i="10"/>
  <c r="B104" i="10"/>
  <c r="A104" i="10"/>
  <c r="D103" i="10"/>
  <c r="C103" i="10"/>
  <c r="B103" i="10"/>
  <c r="A103" i="10"/>
  <c r="D102" i="10"/>
  <c r="C102" i="10"/>
  <c r="B102" i="10"/>
  <c r="A102" i="10"/>
  <c r="D101" i="10"/>
  <c r="C101" i="10"/>
  <c r="B101" i="10"/>
  <c r="A101" i="10"/>
  <c r="D100" i="10"/>
  <c r="C100" i="10"/>
  <c r="B100" i="10"/>
  <c r="A100" i="10"/>
  <c r="D99" i="10"/>
  <c r="C99" i="10"/>
  <c r="B99" i="10"/>
  <c r="A99" i="10"/>
  <c r="D98" i="10"/>
  <c r="C98" i="10"/>
  <c r="B98" i="10"/>
  <c r="A98" i="10"/>
  <c r="D97" i="10"/>
  <c r="C97" i="10"/>
  <c r="B97" i="10"/>
  <c r="A97" i="10"/>
  <c r="D96" i="10"/>
  <c r="C96" i="10"/>
  <c r="B96" i="10"/>
  <c r="A96" i="10"/>
  <c r="D95" i="10"/>
  <c r="C95" i="10"/>
  <c r="B95" i="10"/>
  <c r="A95" i="10"/>
  <c r="D94" i="10"/>
  <c r="C94" i="10"/>
  <c r="B94" i="10"/>
  <c r="A94" i="10"/>
  <c r="D93" i="10"/>
  <c r="C93" i="10"/>
  <c r="B93" i="10"/>
  <c r="A93" i="10"/>
  <c r="D92" i="10"/>
  <c r="C92" i="10"/>
  <c r="B92" i="10"/>
  <c r="A92" i="10"/>
  <c r="D91" i="10"/>
  <c r="C91" i="10"/>
  <c r="B91" i="10"/>
  <c r="A91" i="10"/>
  <c r="D90" i="10"/>
  <c r="C90" i="10"/>
  <c r="B90" i="10"/>
  <c r="A90" i="10"/>
  <c r="D89" i="10"/>
  <c r="C89" i="10"/>
  <c r="B89" i="10"/>
  <c r="A89" i="10"/>
  <c r="D88" i="10"/>
  <c r="C88" i="10"/>
  <c r="B88" i="10"/>
  <c r="A88" i="10"/>
  <c r="D87" i="10"/>
  <c r="C87" i="10"/>
  <c r="B87" i="10"/>
  <c r="A87" i="10"/>
  <c r="D86" i="10"/>
  <c r="C86" i="10"/>
  <c r="B86" i="10"/>
  <c r="A86" i="10"/>
  <c r="D85" i="10"/>
  <c r="C85" i="10"/>
  <c r="B85" i="10"/>
  <c r="A85" i="10"/>
  <c r="D84" i="10"/>
  <c r="C84" i="10"/>
  <c r="B84" i="10"/>
  <c r="A84" i="10"/>
  <c r="D83" i="10"/>
  <c r="C83" i="10"/>
  <c r="B83" i="10"/>
  <c r="A83" i="10"/>
  <c r="D82" i="10"/>
  <c r="C82" i="10"/>
  <c r="B82" i="10"/>
  <c r="A82" i="10"/>
  <c r="D81" i="10"/>
  <c r="C81" i="10"/>
  <c r="B81" i="10"/>
  <c r="A81" i="10"/>
  <c r="D80" i="10"/>
  <c r="C80" i="10"/>
  <c r="B80" i="10"/>
  <c r="A80" i="10"/>
  <c r="D79" i="10"/>
  <c r="C79" i="10"/>
  <c r="B79" i="10"/>
  <c r="A79" i="10"/>
  <c r="D78" i="10"/>
  <c r="C78" i="10"/>
  <c r="B78" i="10"/>
  <c r="A78" i="10"/>
  <c r="D77" i="10"/>
  <c r="C77" i="10"/>
  <c r="B77" i="10"/>
  <c r="A77" i="10"/>
  <c r="D76" i="10"/>
  <c r="C76" i="10"/>
  <c r="B76" i="10"/>
  <c r="A76" i="10"/>
  <c r="D75" i="10"/>
  <c r="C75" i="10"/>
  <c r="B75" i="10"/>
  <c r="A75" i="10"/>
  <c r="D74" i="10"/>
  <c r="C74" i="10"/>
  <c r="B74" i="10"/>
  <c r="A74" i="10"/>
  <c r="D73" i="10"/>
  <c r="C73" i="10"/>
  <c r="B73" i="10"/>
  <c r="A73" i="10"/>
  <c r="D72" i="10"/>
  <c r="C72" i="10"/>
  <c r="B72" i="10"/>
  <c r="A72" i="10"/>
  <c r="D71" i="10"/>
  <c r="C71" i="10"/>
  <c r="B71" i="10"/>
  <c r="A71" i="10"/>
  <c r="D70" i="10"/>
  <c r="C70" i="10"/>
  <c r="B70" i="10"/>
  <c r="A70" i="10"/>
  <c r="D69" i="10"/>
  <c r="C69" i="10"/>
  <c r="B69" i="10"/>
  <c r="A69" i="10"/>
  <c r="D68" i="10"/>
  <c r="C68" i="10"/>
  <c r="B68" i="10"/>
  <c r="A68" i="10"/>
  <c r="D67" i="10"/>
  <c r="C67" i="10"/>
  <c r="B67" i="10"/>
  <c r="A67" i="10"/>
  <c r="D66" i="10"/>
  <c r="C66" i="10"/>
  <c r="B66" i="10"/>
  <c r="A66" i="10"/>
  <c r="D65" i="10"/>
  <c r="C65" i="10"/>
  <c r="B65" i="10"/>
  <c r="A65" i="10"/>
  <c r="D64" i="10"/>
  <c r="C64" i="10"/>
  <c r="B64" i="10"/>
  <c r="A64" i="10"/>
  <c r="D63" i="10"/>
  <c r="C63" i="10"/>
  <c r="B63" i="10"/>
  <c r="A63" i="10"/>
  <c r="D62" i="10"/>
  <c r="C62" i="10"/>
  <c r="B62" i="10"/>
  <c r="A62" i="10"/>
  <c r="D61" i="10"/>
  <c r="C61" i="10"/>
  <c r="B61" i="10"/>
  <c r="A61" i="10"/>
  <c r="D60" i="10"/>
  <c r="C60" i="10"/>
  <c r="B60" i="10"/>
  <c r="A60" i="10"/>
  <c r="D59" i="10"/>
  <c r="C59" i="10"/>
  <c r="B59" i="10"/>
  <c r="A59" i="10"/>
  <c r="D58" i="10"/>
  <c r="C58" i="10"/>
  <c r="B58" i="10"/>
  <c r="A58" i="10"/>
  <c r="D57" i="10"/>
  <c r="C57" i="10"/>
  <c r="B57" i="10"/>
  <c r="A57" i="10"/>
  <c r="D56" i="10"/>
  <c r="C56" i="10"/>
  <c r="B56" i="10"/>
  <c r="A56" i="10"/>
  <c r="D55" i="10"/>
  <c r="C55" i="10"/>
  <c r="B55" i="10"/>
  <c r="A55" i="10"/>
  <c r="D54" i="10"/>
  <c r="C54" i="10"/>
  <c r="B54" i="10"/>
  <c r="A54" i="10"/>
  <c r="D53" i="10"/>
  <c r="C53" i="10"/>
  <c r="B53" i="10"/>
  <c r="A53" i="10"/>
  <c r="D52" i="10"/>
  <c r="C52" i="10"/>
  <c r="B52" i="10"/>
  <c r="A52" i="10"/>
  <c r="D51" i="10"/>
  <c r="C51" i="10"/>
  <c r="B51" i="10"/>
  <c r="A51" i="10"/>
  <c r="D50" i="10"/>
  <c r="C50" i="10"/>
  <c r="B50" i="10"/>
  <c r="A50" i="10"/>
  <c r="D49" i="10"/>
  <c r="C49" i="10"/>
  <c r="B49" i="10"/>
  <c r="A49" i="10"/>
  <c r="D48" i="10"/>
  <c r="C48" i="10"/>
  <c r="B48" i="10"/>
  <c r="A48" i="10"/>
  <c r="D47" i="10"/>
  <c r="C47" i="10"/>
  <c r="B47" i="10"/>
  <c r="A47" i="10"/>
  <c r="D46" i="10"/>
  <c r="C46" i="10"/>
  <c r="B46" i="10"/>
  <c r="A46" i="10"/>
  <c r="D45" i="10"/>
  <c r="C45" i="10"/>
  <c r="B45" i="10"/>
  <c r="A45" i="10"/>
  <c r="D44" i="10"/>
  <c r="C44" i="10"/>
  <c r="B44" i="10"/>
  <c r="A44" i="10"/>
  <c r="D43" i="10"/>
  <c r="C43" i="10"/>
  <c r="B43" i="10"/>
  <c r="A43" i="10"/>
  <c r="D42" i="10"/>
  <c r="C42" i="10"/>
  <c r="B42" i="10"/>
  <c r="A42" i="10"/>
  <c r="D41" i="10"/>
  <c r="C41" i="10"/>
  <c r="B41" i="10"/>
  <c r="A41" i="10"/>
  <c r="D40" i="10"/>
  <c r="C40" i="10"/>
  <c r="B40" i="10"/>
  <c r="A40" i="10"/>
  <c r="D39" i="10"/>
  <c r="C39" i="10"/>
  <c r="B39" i="10"/>
  <c r="A39" i="10"/>
  <c r="D38" i="10"/>
  <c r="C38" i="10"/>
  <c r="B38" i="10"/>
  <c r="A38" i="10"/>
  <c r="D37" i="10"/>
  <c r="C37" i="10"/>
  <c r="B37" i="10"/>
  <c r="A37" i="10"/>
  <c r="D36" i="10"/>
  <c r="C36" i="10"/>
  <c r="B36" i="10"/>
  <c r="A36" i="10"/>
  <c r="D35" i="10"/>
  <c r="C35" i="10"/>
  <c r="B35" i="10"/>
  <c r="A35" i="10"/>
  <c r="D34" i="10"/>
  <c r="C34" i="10"/>
  <c r="B34" i="10"/>
  <c r="A34" i="10"/>
  <c r="D33" i="10"/>
  <c r="C33" i="10"/>
  <c r="B33" i="10"/>
  <c r="A33" i="10"/>
  <c r="D32" i="10"/>
  <c r="C32" i="10"/>
  <c r="B32" i="10"/>
  <c r="A32" i="10"/>
  <c r="D31" i="10"/>
  <c r="C31" i="10"/>
  <c r="B31" i="10"/>
  <c r="A31" i="10"/>
  <c r="D30" i="10"/>
  <c r="C30" i="10"/>
  <c r="B30" i="10"/>
  <c r="A30" i="10"/>
  <c r="D29" i="10"/>
  <c r="C29" i="10"/>
  <c r="B29" i="10"/>
  <c r="A29" i="10"/>
  <c r="D28" i="10"/>
  <c r="C28" i="10"/>
  <c r="B28" i="10"/>
  <c r="A28" i="10"/>
  <c r="D27" i="10"/>
  <c r="C27" i="10"/>
  <c r="B27" i="10"/>
  <c r="A27" i="10"/>
  <c r="D26" i="10"/>
  <c r="C26" i="10"/>
  <c r="B26" i="10"/>
  <c r="A26" i="10"/>
  <c r="D25" i="10"/>
  <c r="C25" i="10"/>
  <c r="B25" i="10"/>
  <c r="A25" i="10"/>
  <c r="D24" i="10"/>
  <c r="C24" i="10"/>
  <c r="B24" i="10"/>
  <c r="A24" i="10"/>
  <c r="D23" i="10"/>
  <c r="C23" i="10"/>
  <c r="B23" i="10"/>
  <c r="A23" i="10"/>
  <c r="D22" i="10"/>
  <c r="C22" i="10"/>
  <c r="B22" i="10"/>
  <c r="A22" i="10"/>
  <c r="D21" i="10"/>
  <c r="C21" i="10"/>
  <c r="B21" i="10"/>
  <c r="A21" i="10"/>
  <c r="D20" i="10"/>
  <c r="C20" i="10"/>
  <c r="B20" i="10"/>
  <c r="A20" i="10"/>
  <c r="D19" i="10"/>
  <c r="C19" i="10"/>
  <c r="B19" i="10"/>
  <c r="A19" i="10"/>
  <c r="D18" i="10"/>
  <c r="C18" i="10"/>
  <c r="B18" i="10"/>
  <c r="A18" i="10"/>
  <c r="D17" i="10"/>
  <c r="C17" i="10"/>
  <c r="B17" i="10"/>
  <c r="A17" i="10"/>
  <c r="D16" i="10"/>
  <c r="C16" i="10"/>
  <c r="B16" i="10"/>
  <c r="A16" i="10"/>
  <c r="D15" i="10"/>
  <c r="C15" i="10"/>
  <c r="B15" i="10"/>
  <c r="A15" i="10"/>
  <c r="D14" i="10"/>
  <c r="C14" i="10"/>
  <c r="B14" i="10"/>
  <c r="A14" i="10"/>
  <c r="D13" i="10"/>
  <c r="C13" i="10"/>
  <c r="B13" i="10"/>
  <c r="A13" i="10"/>
  <c r="D12" i="10"/>
  <c r="C12" i="10"/>
  <c r="B12" i="10"/>
  <c r="A12" i="10"/>
  <c r="D11" i="10"/>
  <c r="C11" i="10"/>
  <c r="B11" i="10"/>
  <c r="A11" i="10"/>
  <c r="D10" i="10"/>
  <c r="C10" i="10"/>
  <c r="B10" i="10"/>
  <c r="A10" i="10"/>
  <c r="D9" i="10"/>
  <c r="C9" i="10"/>
  <c r="B9" i="10"/>
  <c r="A9" i="10"/>
  <c r="D8" i="10"/>
  <c r="C8" i="10"/>
  <c r="B8" i="10"/>
  <c r="A8" i="10"/>
  <c r="D7" i="10"/>
  <c r="C7" i="10"/>
  <c r="B7" i="10"/>
  <c r="A7" i="10"/>
  <c r="D6" i="10"/>
  <c r="C6" i="10"/>
  <c r="B6" i="10"/>
  <c r="A6" i="10"/>
  <c r="D5" i="10"/>
  <c r="C5" i="10"/>
  <c r="B5" i="10"/>
  <c r="A5" i="10"/>
  <c r="D4" i="10"/>
  <c r="C4" i="10"/>
  <c r="B4" i="10"/>
  <c r="A4" i="10"/>
  <c r="D2" i="10"/>
  <c r="D140" i="9"/>
  <c r="C140" i="9"/>
  <c r="B140" i="9"/>
  <c r="A140" i="9"/>
  <c r="D139" i="9"/>
  <c r="C139" i="9"/>
  <c r="B139" i="9"/>
  <c r="A139" i="9"/>
  <c r="D138" i="9"/>
  <c r="C138" i="9"/>
  <c r="B138" i="9"/>
  <c r="A138" i="9"/>
  <c r="D137" i="9"/>
  <c r="C137" i="9"/>
  <c r="B137" i="9"/>
  <c r="A137" i="9"/>
  <c r="D136" i="9"/>
  <c r="C136" i="9"/>
  <c r="B136" i="9"/>
  <c r="A136" i="9"/>
  <c r="D135" i="9"/>
  <c r="C135" i="9"/>
  <c r="B135" i="9"/>
  <c r="A135" i="9"/>
  <c r="D134" i="9"/>
  <c r="C134" i="9"/>
  <c r="B134" i="9"/>
  <c r="A134" i="9"/>
  <c r="D133" i="9"/>
  <c r="C133" i="9"/>
  <c r="B133" i="9"/>
  <c r="A133" i="9"/>
  <c r="D132" i="9"/>
  <c r="C132" i="9"/>
  <c r="B132" i="9"/>
  <c r="A132" i="9"/>
  <c r="D131" i="9"/>
  <c r="C131" i="9"/>
  <c r="B131" i="9"/>
  <c r="A131" i="9"/>
  <c r="D130" i="9"/>
  <c r="C130" i="9"/>
  <c r="B130" i="9"/>
  <c r="A130" i="9"/>
  <c r="D129" i="9"/>
  <c r="C129" i="9"/>
  <c r="B129" i="9"/>
  <c r="A129" i="9"/>
  <c r="D128" i="9"/>
  <c r="C128" i="9"/>
  <c r="B128" i="9"/>
  <c r="A128" i="9"/>
  <c r="D127" i="9"/>
  <c r="C127" i="9"/>
  <c r="B127" i="9"/>
  <c r="A127" i="9"/>
  <c r="D126" i="9"/>
  <c r="C126" i="9"/>
  <c r="B126" i="9"/>
  <c r="A126" i="9"/>
  <c r="D125" i="9"/>
  <c r="C125" i="9"/>
  <c r="B125" i="9"/>
  <c r="A125" i="9"/>
  <c r="D124" i="9"/>
  <c r="C124" i="9"/>
  <c r="B124" i="9"/>
  <c r="A124" i="9"/>
  <c r="D123" i="9"/>
  <c r="C123" i="9"/>
  <c r="B123" i="9"/>
  <c r="A123" i="9"/>
  <c r="D122" i="9"/>
  <c r="C122" i="9"/>
  <c r="B122" i="9"/>
  <c r="A122" i="9"/>
  <c r="D121" i="9"/>
  <c r="C121" i="9"/>
  <c r="B121" i="9"/>
  <c r="A121" i="9"/>
  <c r="D120" i="9"/>
  <c r="C120" i="9"/>
  <c r="B120" i="9"/>
  <c r="A120" i="9"/>
  <c r="D119" i="9"/>
  <c r="C119" i="9"/>
  <c r="B119" i="9"/>
  <c r="A119" i="9"/>
  <c r="D118" i="9"/>
  <c r="C118" i="9"/>
  <c r="B118" i="9"/>
  <c r="A118" i="9"/>
  <c r="D117" i="9"/>
  <c r="C117" i="9"/>
  <c r="B117" i="9"/>
  <c r="A117" i="9"/>
  <c r="D116" i="9"/>
  <c r="C116" i="9"/>
  <c r="B116" i="9"/>
  <c r="A116" i="9"/>
  <c r="D115" i="9"/>
  <c r="C115" i="9"/>
  <c r="B115" i="9"/>
  <c r="A115" i="9"/>
  <c r="D114" i="9"/>
  <c r="C114" i="9"/>
  <c r="B114" i="9"/>
  <c r="A114" i="9"/>
  <c r="D113" i="9"/>
  <c r="C113" i="9"/>
  <c r="B113" i="9"/>
  <c r="A113" i="9"/>
  <c r="D112" i="9"/>
  <c r="C112" i="9"/>
  <c r="B112" i="9"/>
  <c r="A112" i="9"/>
  <c r="D111" i="9"/>
  <c r="C111" i="9"/>
  <c r="B111" i="9"/>
  <c r="A111" i="9"/>
  <c r="D110" i="9"/>
  <c r="C110" i="9"/>
  <c r="B110" i="9"/>
  <c r="A110" i="9"/>
  <c r="D109" i="9"/>
  <c r="C109" i="9"/>
  <c r="B109" i="9"/>
  <c r="A109" i="9"/>
  <c r="D108" i="9"/>
  <c r="C108" i="9"/>
  <c r="B108" i="9"/>
  <c r="A108" i="9"/>
  <c r="D107" i="9"/>
  <c r="C107" i="9"/>
  <c r="B107" i="9"/>
  <c r="A107" i="9"/>
  <c r="D106" i="9"/>
  <c r="C106" i="9"/>
  <c r="B106" i="9"/>
  <c r="A106" i="9"/>
  <c r="D105" i="9"/>
  <c r="C105" i="9"/>
  <c r="B105" i="9"/>
  <c r="A105" i="9"/>
  <c r="D104" i="9"/>
  <c r="C104" i="9"/>
  <c r="B104" i="9"/>
  <c r="A104" i="9"/>
  <c r="D103" i="9"/>
  <c r="C103" i="9"/>
  <c r="B103" i="9"/>
  <c r="A103" i="9"/>
  <c r="D102" i="9"/>
  <c r="C102" i="9"/>
  <c r="B102" i="9"/>
  <c r="A102" i="9"/>
  <c r="D101" i="9"/>
  <c r="C101" i="9"/>
  <c r="B101" i="9"/>
  <c r="A101" i="9"/>
  <c r="D100" i="9"/>
  <c r="C100" i="9"/>
  <c r="B100" i="9"/>
  <c r="A100" i="9"/>
  <c r="D99" i="9"/>
  <c r="C99" i="9"/>
  <c r="B99" i="9"/>
  <c r="A99" i="9"/>
  <c r="D98" i="9"/>
  <c r="C98" i="9"/>
  <c r="B98" i="9"/>
  <c r="A98" i="9"/>
  <c r="D97" i="9"/>
  <c r="C97" i="9"/>
  <c r="B97" i="9"/>
  <c r="A97" i="9"/>
  <c r="D96" i="9"/>
  <c r="C96" i="9"/>
  <c r="B96" i="9"/>
  <c r="A96" i="9"/>
  <c r="D95" i="9"/>
  <c r="C95" i="9"/>
  <c r="B95" i="9"/>
  <c r="A95" i="9"/>
  <c r="D94" i="9"/>
  <c r="C94" i="9"/>
  <c r="B94" i="9"/>
  <c r="A94" i="9"/>
  <c r="D93" i="9"/>
  <c r="C93" i="9"/>
  <c r="B93" i="9"/>
  <c r="A93" i="9"/>
  <c r="D92" i="9"/>
  <c r="C92" i="9"/>
  <c r="B92" i="9"/>
  <c r="A92" i="9"/>
  <c r="D91" i="9"/>
  <c r="C91" i="9"/>
  <c r="B91" i="9"/>
  <c r="A91" i="9"/>
  <c r="D90" i="9"/>
  <c r="C90" i="9"/>
  <c r="B90" i="9"/>
  <c r="A90" i="9"/>
  <c r="D89" i="9"/>
  <c r="C89" i="9"/>
  <c r="B89" i="9"/>
  <c r="A89" i="9"/>
  <c r="D88" i="9"/>
  <c r="C88" i="9"/>
  <c r="B88" i="9"/>
  <c r="A88" i="9"/>
  <c r="D87" i="9"/>
  <c r="C87" i="9"/>
  <c r="B87" i="9"/>
  <c r="A87" i="9"/>
  <c r="D86" i="9"/>
  <c r="C86" i="9"/>
  <c r="B86" i="9"/>
  <c r="A86" i="9"/>
  <c r="D85" i="9"/>
  <c r="C85" i="9"/>
  <c r="B85" i="9"/>
  <c r="A85" i="9"/>
  <c r="D84" i="9"/>
  <c r="C84" i="9"/>
  <c r="B84" i="9"/>
  <c r="A84" i="9"/>
  <c r="D83" i="9"/>
  <c r="C83" i="9"/>
  <c r="B83" i="9"/>
  <c r="A83" i="9"/>
  <c r="D82" i="9"/>
  <c r="C82" i="9"/>
  <c r="B82" i="9"/>
  <c r="A82" i="9"/>
  <c r="D81" i="9"/>
  <c r="C81" i="9"/>
  <c r="B81" i="9"/>
  <c r="A81" i="9"/>
  <c r="D80" i="9"/>
  <c r="C80" i="9"/>
  <c r="B80" i="9"/>
  <c r="A80" i="9"/>
  <c r="D79" i="9"/>
  <c r="C79" i="9"/>
  <c r="B79" i="9"/>
  <c r="A79" i="9"/>
  <c r="D78" i="9"/>
  <c r="C78" i="9"/>
  <c r="B78" i="9"/>
  <c r="A78" i="9"/>
  <c r="D77" i="9"/>
  <c r="C77" i="9"/>
  <c r="B77" i="9"/>
  <c r="A77" i="9"/>
  <c r="D76" i="9"/>
  <c r="C76" i="9"/>
  <c r="B76" i="9"/>
  <c r="A76" i="9"/>
  <c r="D75" i="9"/>
  <c r="C75" i="9"/>
  <c r="B75" i="9"/>
  <c r="A75" i="9"/>
  <c r="D74" i="9"/>
  <c r="C74" i="9"/>
  <c r="B74" i="9"/>
  <c r="A74" i="9"/>
  <c r="D73" i="9"/>
  <c r="C73" i="9"/>
  <c r="B73" i="9"/>
  <c r="A73" i="9"/>
  <c r="D72" i="9"/>
  <c r="C72" i="9"/>
  <c r="B72" i="9"/>
  <c r="A72" i="9"/>
  <c r="D71" i="9"/>
  <c r="C71" i="9"/>
  <c r="B71" i="9"/>
  <c r="A71" i="9"/>
  <c r="D70" i="9"/>
  <c r="C70" i="9"/>
  <c r="B70" i="9"/>
  <c r="A70" i="9"/>
  <c r="D69" i="9"/>
  <c r="C69" i="9"/>
  <c r="B69" i="9"/>
  <c r="A69" i="9"/>
  <c r="D68" i="9"/>
  <c r="C68" i="9"/>
  <c r="B68" i="9"/>
  <c r="A68" i="9"/>
  <c r="D67" i="9"/>
  <c r="C67" i="9"/>
  <c r="B67" i="9"/>
  <c r="A67" i="9"/>
  <c r="D66" i="9"/>
  <c r="C66" i="9"/>
  <c r="B66" i="9"/>
  <c r="A66" i="9"/>
  <c r="D65" i="9"/>
  <c r="C65" i="9"/>
  <c r="B65" i="9"/>
  <c r="A65" i="9"/>
  <c r="D64" i="9"/>
  <c r="C64" i="9"/>
  <c r="B64" i="9"/>
  <c r="A64" i="9"/>
  <c r="D63" i="9"/>
  <c r="C63" i="9"/>
  <c r="B63" i="9"/>
  <c r="A63" i="9"/>
  <c r="D62" i="9"/>
  <c r="C62" i="9"/>
  <c r="B62" i="9"/>
  <c r="A62" i="9"/>
  <c r="D61" i="9"/>
  <c r="C61" i="9"/>
  <c r="B61" i="9"/>
  <c r="A61" i="9"/>
  <c r="D60" i="9"/>
  <c r="C60" i="9"/>
  <c r="B60" i="9"/>
  <c r="A60" i="9"/>
  <c r="D59" i="9"/>
  <c r="C59" i="9"/>
  <c r="B59" i="9"/>
  <c r="A59" i="9"/>
  <c r="D58" i="9"/>
  <c r="C58" i="9"/>
  <c r="B58" i="9"/>
  <c r="A58" i="9"/>
  <c r="D57" i="9"/>
  <c r="C57" i="9"/>
  <c r="B57" i="9"/>
  <c r="A57" i="9"/>
  <c r="D56" i="9"/>
  <c r="C56" i="9"/>
  <c r="B56" i="9"/>
  <c r="A56" i="9"/>
  <c r="D55" i="9"/>
  <c r="C55" i="9"/>
  <c r="B55" i="9"/>
  <c r="A55" i="9"/>
  <c r="D54" i="9"/>
  <c r="C54" i="9"/>
  <c r="B54" i="9"/>
  <c r="A54" i="9"/>
  <c r="D53" i="9"/>
  <c r="C53" i="9"/>
  <c r="B53" i="9"/>
  <c r="A53" i="9"/>
  <c r="D52" i="9"/>
  <c r="C52" i="9"/>
  <c r="B52" i="9"/>
  <c r="A52" i="9"/>
  <c r="D51" i="9"/>
  <c r="C51" i="9"/>
  <c r="B51" i="9"/>
  <c r="A51" i="9"/>
  <c r="D50" i="9"/>
  <c r="C50" i="9"/>
  <c r="B50" i="9"/>
  <c r="A50" i="9"/>
  <c r="D49" i="9"/>
  <c r="C49" i="9"/>
  <c r="B49" i="9"/>
  <c r="A49" i="9"/>
  <c r="D48" i="9"/>
  <c r="C48" i="9"/>
  <c r="B48" i="9"/>
  <c r="A48" i="9"/>
  <c r="D47" i="9"/>
  <c r="C47" i="9"/>
  <c r="B47" i="9"/>
  <c r="A47" i="9"/>
  <c r="D46" i="9"/>
  <c r="C46" i="9"/>
  <c r="B46" i="9"/>
  <c r="A46" i="9"/>
  <c r="D45" i="9"/>
  <c r="C45" i="9"/>
  <c r="B45" i="9"/>
  <c r="A45" i="9"/>
  <c r="D44" i="9"/>
  <c r="C44" i="9"/>
  <c r="B44" i="9"/>
  <c r="A44" i="9"/>
  <c r="D43" i="9"/>
  <c r="C43" i="9"/>
  <c r="B43" i="9"/>
  <c r="A43" i="9"/>
  <c r="D42" i="9"/>
  <c r="C42" i="9"/>
  <c r="B42" i="9"/>
  <c r="A42" i="9"/>
  <c r="D41" i="9"/>
  <c r="C41" i="9"/>
  <c r="B41" i="9"/>
  <c r="A41" i="9"/>
  <c r="D40" i="9"/>
  <c r="C40" i="9"/>
  <c r="B40" i="9"/>
  <c r="A40" i="9"/>
  <c r="D39" i="9"/>
  <c r="C39" i="9"/>
  <c r="B39" i="9"/>
  <c r="A39" i="9"/>
  <c r="D38" i="9"/>
  <c r="C38" i="9"/>
  <c r="B38" i="9"/>
  <c r="A38" i="9"/>
  <c r="D37" i="9"/>
  <c r="C37" i="9"/>
  <c r="B37" i="9"/>
  <c r="A37" i="9"/>
  <c r="D36" i="9"/>
  <c r="C36" i="9"/>
  <c r="B36" i="9"/>
  <c r="A36" i="9"/>
  <c r="D35" i="9"/>
  <c r="C35" i="9"/>
  <c r="B35" i="9"/>
  <c r="A35" i="9"/>
  <c r="D34" i="9"/>
  <c r="C34" i="9"/>
  <c r="B34" i="9"/>
  <c r="A34" i="9"/>
  <c r="D33" i="9"/>
  <c r="C33" i="9"/>
  <c r="B33" i="9"/>
  <c r="A33" i="9"/>
  <c r="D32" i="9"/>
  <c r="C32" i="9"/>
  <c r="B32" i="9"/>
  <c r="A32" i="9"/>
  <c r="D31" i="9"/>
  <c r="C31" i="9"/>
  <c r="B31" i="9"/>
  <c r="A31" i="9"/>
  <c r="D30" i="9"/>
  <c r="C30" i="9"/>
  <c r="B30" i="9"/>
  <c r="A30" i="9"/>
  <c r="D29" i="9"/>
  <c r="C29" i="9"/>
  <c r="B29" i="9"/>
  <c r="A29" i="9"/>
  <c r="D28" i="9"/>
  <c r="C28" i="9"/>
  <c r="B28" i="9"/>
  <c r="A28" i="9"/>
  <c r="D27" i="9"/>
  <c r="C27" i="9"/>
  <c r="B27" i="9"/>
  <c r="A27" i="9"/>
  <c r="D26" i="9"/>
  <c r="C26" i="9"/>
  <c r="B26" i="9"/>
  <c r="A26" i="9"/>
  <c r="D25" i="9"/>
  <c r="C25" i="9"/>
  <c r="B25" i="9"/>
  <c r="A25" i="9"/>
  <c r="D24" i="9"/>
  <c r="C24" i="9"/>
  <c r="B24" i="9"/>
  <c r="A24" i="9"/>
  <c r="D23" i="9"/>
  <c r="C23" i="9"/>
  <c r="B23" i="9"/>
  <c r="A23" i="9"/>
  <c r="D22" i="9"/>
  <c r="C22" i="9"/>
  <c r="B22" i="9"/>
  <c r="A22" i="9"/>
  <c r="D21" i="9"/>
  <c r="C21" i="9"/>
  <c r="B21" i="9"/>
  <c r="A21" i="9"/>
  <c r="D20" i="9"/>
  <c r="C20" i="9"/>
  <c r="B20" i="9"/>
  <c r="A20" i="9"/>
  <c r="D19" i="9"/>
  <c r="C19" i="9"/>
  <c r="B19" i="9"/>
  <c r="A19" i="9"/>
  <c r="D18" i="9"/>
  <c r="C18" i="9"/>
  <c r="B18" i="9"/>
  <c r="A18" i="9"/>
  <c r="D17" i="9"/>
  <c r="C17" i="9"/>
  <c r="B17" i="9"/>
  <c r="A17" i="9"/>
  <c r="D16" i="9"/>
  <c r="C16" i="9"/>
  <c r="B16" i="9"/>
  <c r="A16" i="9"/>
  <c r="D15" i="9"/>
  <c r="C15" i="9"/>
  <c r="B15" i="9"/>
  <c r="A15" i="9"/>
  <c r="D14" i="9"/>
  <c r="C14" i="9"/>
  <c r="B14" i="9"/>
  <c r="A14" i="9"/>
  <c r="D13" i="9"/>
  <c r="C13" i="9"/>
  <c r="B13" i="9"/>
  <c r="A13" i="9"/>
  <c r="D12" i="9"/>
  <c r="C12" i="9"/>
  <c r="B12" i="9"/>
  <c r="A12" i="9"/>
  <c r="D11" i="9"/>
  <c r="C11" i="9"/>
  <c r="B11" i="9"/>
  <c r="A11" i="9"/>
  <c r="D10" i="9"/>
  <c r="C10" i="9"/>
  <c r="B10" i="9"/>
  <c r="A10" i="9"/>
  <c r="D9" i="9"/>
  <c r="C9" i="9"/>
  <c r="B9" i="9"/>
  <c r="A9" i="9"/>
  <c r="D8" i="9"/>
  <c r="C8" i="9"/>
  <c r="B8" i="9"/>
  <c r="A8" i="9"/>
  <c r="D7" i="9"/>
  <c r="C7" i="9"/>
  <c r="B7" i="9"/>
  <c r="A7" i="9"/>
  <c r="D6" i="9"/>
  <c r="C6" i="9"/>
  <c r="B6" i="9"/>
  <c r="A6" i="9"/>
  <c r="D5" i="9"/>
  <c r="C5" i="9"/>
  <c r="B5" i="9"/>
  <c r="A5" i="9"/>
  <c r="D4" i="9"/>
  <c r="C4" i="9"/>
  <c r="B4" i="9"/>
  <c r="A4" i="9"/>
  <c r="D2" i="9"/>
  <c r="D140" i="8"/>
  <c r="C140" i="8"/>
  <c r="B140" i="8"/>
  <c r="A140" i="8"/>
  <c r="D139" i="8"/>
  <c r="C139" i="8"/>
  <c r="B139" i="8"/>
  <c r="A139" i="8"/>
  <c r="D138" i="8"/>
  <c r="C138" i="8"/>
  <c r="B138" i="8"/>
  <c r="A138" i="8"/>
  <c r="D137" i="8"/>
  <c r="C137" i="8"/>
  <c r="B137" i="8"/>
  <c r="A137" i="8"/>
  <c r="D136" i="8"/>
  <c r="C136" i="8"/>
  <c r="B136" i="8"/>
  <c r="A136" i="8"/>
  <c r="D135" i="8"/>
  <c r="C135" i="8"/>
  <c r="B135" i="8"/>
  <c r="A135" i="8"/>
  <c r="D134" i="8"/>
  <c r="C134" i="8"/>
  <c r="B134" i="8"/>
  <c r="A134" i="8"/>
  <c r="D133" i="8"/>
  <c r="C133" i="8"/>
  <c r="B133" i="8"/>
  <c r="A133" i="8"/>
  <c r="D132" i="8"/>
  <c r="C132" i="8"/>
  <c r="B132" i="8"/>
  <c r="A132" i="8"/>
  <c r="D131" i="8"/>
  <c r="C131" i="8"/>
  <c r="B131" i="8"/>
  <c r="A131" i="8"/>
  <c r="D130" i="8"/>
  <c r="C130" i="8"/>
  <c r="B130" i="8"/>
  <c r="A130" i="8"/>
  <c r="D129" i="8"/>
  <c r="C129" i="8"/>
  <c r="B129" i="8"/>
  <c r="A129" i="8"/>
  <c r="D128" i="8"/>
  <c r="C128" i="8"/>
  <c r="B128" i="8"/>
  <c r="A128" i="8"/>
  <c r="D127" i="8"/>
  <c r="C127" i="8"/>
  <c r="B127" i="8"/>
  <c r="A127" i="8"/>
  <c r="D126" i="8"/>
  <c r="C126" i="8"/>
  <c r="B126" i="8"/>
  <c r="A126" i="8"/>
  <c r="D125" i="8"/>
  <c r="C125" i="8"/>
  <c r="B125" i="8"/>
  <c r="A125" i="8"/>
  <c r="D124" i="8"/>
  <c r="C124" i="8"/>
  <c r="B124" i="8"/>
  <c r="A124" i="8"/>
  <c r="D123" i="8"/>
  <c r="C123" i="8"/>
  <c r="B123" i="8"/>
  <c r="A123" i="8"/>
  <c r="D122" i="8"/>
  <c r="C122" i="8"/>
  <c r="B122" i="8"/>
  <c r="A122" i="8"/>
  <c r="D121" i="8"/>
  <c r="C121" i="8"/>
  <c r="B121" i="8"/>
  <c r="A121" i="8"/>
  <c r="D120" i="8"/>
  <c r="C120" i="8"/>
  <c r="B120" i="8"/>
  <c r="A120" i="8"/>
  <c r="D119" i="8"/>
  <c r="C119" i="8"/>
  <c r="B119" i="8"/>
  <c r="A119" i="8"/>
  <c r="D118" i="8"/>
  <c r="C118" i="8"/>
  <c r="B118" i="8"/>
  <c r="A118" i="8"/>
  <c r="D117" i="8"/>
  <c r="C117" i="8"/>
  <c r="B117" i="8"/>
  <c r="A117" i="8"/>
  <c r="D116" i="8"/>
  <c r="C116" i="8"/>
  <c r="B116" i="8"/>
  <c r="A116" i="8"/>
  <c r="D115" i="8"/>
  <c r="C115" i="8"/>
  <c r="B115" i="8"/>
  <c r="A115" i="8"/>
  <c r="D114" i="8"/>
  <c r="C114" i="8"/>
  <c r="B114" i="8"/>
  <c r="A114" i="8"/>
  <c r="D113" i="8"/>
  <c r="C113" i="8"/>
  <c r="B113" i="8"/>
  <c r="A113" i="8"/>
  <c r="D112" i="8"/>
  <c r="C112" i="8"/>
  <c r="B112" i="8"/>
  <c r="A112" i="8"/>
  <c r="D111" i="8"/>
  <c r="C111" i="8"/>
  <c r="B111" i="8"/>
  <c r="A111" i="8"/>
  <c r="D110" i="8"/>
  <c r="C110" i="8"/>
  <c r="B110" i="8"/>
  <c r="A110" i="8"/>
  <c r="D109" i="8"/>
  <c r="C109" i="8"/>
  <c r="B109" i="8"/>
  <c r="A109" i="8"/>
  <c r="D108" i="8"/>
  <c r="C108" i="8"/>
  <c r="B108" i="8"/>
  <c r="A108" i="8"/>
  <c r="D107" i="8"/>
  <c r="C107" i="8"/>
  <c r="B107" i="8"/>
  <c r="A107" i="8"/>
  <c r="D106" i="8"/>
  <c r="C106" i="8"/>
  <c r="B106" i="8"/>
  <c r="A106" i="8"/>
  <c r="D105" i="8"/>
  <c r="C105" i="8"/>
  <c r="B105" i="8"/>
  <c r="A105" i="8"/>
  <c r="D104" i="8"/>
  <c r="C104" i="8"/>
  <c r="B104" i="8"/>
  <c r="A104" i="8"/>
  <c r="D103" i="8"/>
  <c r="C103" i="8"/>
  <c r="B103" i="8"/>
  <c r="A103" i="8"/>
  <c r="D102" i="8"/>
  <c r="C102" i="8"/>
  <c r="B102" i="8"/>
  <c r="A102" i="8"/>
  <c r="D101" i="8"/>
  <c r="C101" i="8"/>
  <c r="B101" i="8"/>
  <c r="A101" i="8"/>
  <c r="D100" i="8"/>
  <c r="C100" i="8"/>
  <c r="B100" i="8"/>
  <c r="A100" i="8"/>
  <c r="D99" i="8"/>
  <c r="C99" i="8"/>
  <c r="B99" i="8"/>
  <c r="A99" i="8"/>
  <c r="D98" i="8"/>
  <c r="C98" i="8"/>
  <c r="B98" i="8"/>
  <c r="A98" i="8"/>
  <c r="D97" i="8"/>
  <c r="C97" i="8"/>
  <c r="B97" i="8"/>
  <c r="A97" i="8"/>
  <c r="D96" i="8"/>
  <c r="C96" i="8"/>
  <c r="B96" i="8"/>
  <c r="A96" i="8"/>
  <c r="D95" i="8"/>
  <c r="C95" i="8"/>
  <c r="B95" i="8"/>
  <c r="A95" i="8"/>
  <c r="D94" i="8"/>
  <c r="C94" i="8"/>
  <c r="B94" i="8"/>
  <c r="A94" i="8"/>
  <c r="D93" i="8"/>
  <c r="C93" i="8"/>
  <c r="B93" i="8"/>
  <c r="A93" i="8"/>
  <c r="D92" i="8"/>
  <c r="C92" i="8"/>
  <c r="B92" i="8"/>
  <c r="A92" i="8"/>
  <c r="D91" i="8"/>
  <c r="C91" i="8"/>
  <c r="B91" i="8"/>
  <c r="A91" i="8"/>
  <c r="D90" i="8"/>
  <c r="C90" i="8"/>
  <c r="B90" i="8"/>
  <c r="A90" i="8"/>
  <c r="D89" i="8"/>
  <c r="C89" i="8"/>
  <c r="B89" i="8"/>
  <c r="A89" i="8"/>
  <c r="D88" i="8"/>
  <c r="C88" i="8"/>
  <c r="B88" i="8"/>
  <c r="A88" i="8"/>
  <c r="D87" i="8"/>
  <c r="C87" i="8"/>
  <c r="B87" i="8"/>
  <c r="A87" i="8"/>
  <c r="D86" i="8"/>
  <c r="C86" i="8"/>
  <c r="B86" i="8"/>
  <c r="A86" i="8"/>
  <c r="D85" i="8"/>
  <c r="C85" i="8"/>
  <c r="B85" i="8"/>
  <c r="A85" i="8"/>
  <c r="D84" i="8"/>
  <c r="C84" i="8"/>
  <c r="B84" i="8"/>
  <c r="A84" i="8"/>
  <c r="D83" i="8"/>
  <c r="C83" i="8"/>
  <c r="B83" i="8"/>
  <c r="A83" i="8"/>
  <c r="D82" i="8"/>
  <c r="C82" i="8"/>
  <c r="B82" i="8"/>
  <c r="A82" i="8"/>
  <c r="D81" i="8"/>
  <c r="C81" i="8"/>
  <c r="B81" i="8"/>
  <c r="A81" i="8"/>
  <c r="D80" i="8"/>
  <c r="C80" i="8"/>
  <c r="B80" i="8"/>
  <c r="A80" i="8"/>
  <c r="D79" i="8"/>
  <c r="C79" i="8"/>
  <c r="B79" i="8"/>
  <c r="A79" i="8"/>
  <c r="D78" i="8"/>
  <c r="C78" i="8"/>
  <c r="B78" i="8"/>
  <c r="A78" i="8"/>
  <c r="D77" i="8"/>
  <c r="C77" i="8"/>
  <c r="B77" i="8"/>
  <c r="A77" i="8"/>
  <c r="D76" i="8"/>
  <c r="C76" i="8"/>
  <c r="B76" i="8"/>
  <c r="A76" i="8"/>
  <c r="D75" i="8"/>
  <c r="C75" i="8"/>
  <c r="B75" i="8"/>
  <c r="A75" i="8"/>
  <c r="D74" i="8"/>
  <c r="C74" i="8"/>
  <c r="B74" i="8"/>
  <c r="A74" i="8"/>
  <c r="D73" i="8"/>
  <c r="C73" i="8"/>
  <c r="B73" i="8"/>
  <c r="A73" i="8"/>
  <c r="D72" i="8"/>
  <c r="C72" i="8"/>
  <c r="B72" i="8"/>
  <c r="A72" i="8"/>
  <c r="D71" i="8"/>
  <c r="C71" i="8"/>
  <c r="B71" i="8"/>
  <c r="A71" i="8"/>
  <c r="D70" i="8"/>
  <c r="C70" i="8"/>
  <c r="B70" i="8"/>
  <c r="A70" i="8"/>
  <c r="D69" i="8"/>
  <c r="C69" i="8"/>
  <c r="B69" i="8"/>
  <c r="A69" i="8"/>
  <c r="D68" i="8"/>
  <c r="C68" i="8"/>
  <c r="B68" i="8"/>
  <c r="A68" i="8"/>
  <c r="D67" i="8"/>
  <c r="C67" i="8"/>
  <c r="B67" i="8"/>
  <c r="A67" i="8"/>
  <c r="D66" i="8"/>
  <c r="C66" i="8"/>
  <c r="B66" i="8"/>
  <c r="A66" i="8"/>
  <c r="D65" i="8"/>
  <c r="C65" i="8"/>
  <c r="B65" i="8"/>
  <c r="A65" i="8"/>
  <c r="D64" i="8"/>
  <c r="C64" i="8"/>
  <c r="B64" i="8"/>
  <c r="A64" i="8"/>
  <c r="D63" i="8"/>
  <c r="C63" i="8"/>
  <c r="B63" i="8"/>
  <c r="A63" i="8"/>
  <c r="D62" i="8"/>
  <c r="C62" i="8"/>
  <c r="B62" i="8"/>
  <c r="A62" i="8"/>
  <c r="D61" i="8"/>
  <c r="C61" i="8"/>
  <c r="B61" i="8"/>
  <c r="A61" i="8"/>
  <c r="D60" i="8"/>
  <c r="C60" i="8"/>
  <c r="B60" i="8"/>
  <c r="A60" i="8"/>
  <c r="D59" i="8"/>
  <c r="C59" i="8"/>
  <c r="B59" i="8"/>
  <c r="A59" i="8"/>
  <c r="D58" i="8"/>
  <c r="C58" i="8"/>
  <c r="B58" i="8"/>
  <c r="A58" i="8"/>
  <c r="D57" i="8"/>
  <c r="C57" i="8"/>
  <c r="B57" i="8"/>
  <c r="A57" i="8"/>
  <c r="D56" i="8"/>
  <c r="C56" i="8"/>
  <c r="B56" i="8"/>
  <c r="A56" i="8"/>
  <c r="D55" i="8"/>
  <c r="C55" i="8"/>
  <c r="B55" i="8"/>
  <c r="A55" i="8"/>
  <c r="D54" i="8"/>
  <c r="C54" i="8"/>
  <c r="B54" i="8"/>
  <c r="A54" i="8"/>
  <c r="D53" i="8"/>
  <c r="C53" i="8"/>
  <c r="B53" i="8"/>
  <c r="A53" i="8"/>
  <c r="D52" i="8"/>
  <c r="C52" i="8"/>
  <c r="B52" i="8"/>
  <c r="A52" i="8"/>
  <c r="D51" i="8"/>
  <c r="C51" i="8"/>
  <c r="B51" i="8"/>
  <c r="A51" i="8"/>
  <c r="D50" i="8"/>
  <c r="C50" i="8"/>
  <c r="B50" i="8"/>
  <c r="A50" i="8"/>
  <c r="D49" i="8"/>
  <c r="C49" i="8"/>
  <c r="B49" i="8"/>
  <c r="A49" i="8"/>
  <c r="D48" i="8"/>
  <c r="C48" i="8"/>
  <c r="B48" i="8"/>
  <c r="A48" i="8"/>
  <c r="D47" i="8"/>
  <c r="C47" i="8"/>
  <c r="B47" i="8"/>
  <c r="A47" i="8"/>
  <c r="D46" i="8"/>
  <c r="C46" i="8"/>
  <c r="B46" i="8"/>
  <c r="A46" i="8"/>
  <c r="D45" i="8"/>
  <c r="C45" i="8"/>
  <c r="B45" i="8"/>
  <c r="A45" i="8"/>
  <c r="D44" i="8"/>
  <c r="C44" i="8"/>
  <c r="B44" i="8"/>
  <c r="A44" i="8"/>
  <c r="D43" i="8"/>
  <c r="C43" i="8"/>
  <c r="B43" i="8"/>
  <c r="A43" i="8"/>
  <c r="D42" i="8"/>
  <c r="C42" i="8"/>
  <c r="B42" i="8"/>
  <c r="A42" i="8"/>
  <c r="D41" i="8"/>
  <c r="C41" i="8"/>
  <c r="B41" i="8"/>
  <c r="A41" i="8"/>
  <c r="D40" i="8"/>
  <c r="C40" i="8"/>
  <c r="B40" i="8"/>
  <c r="A40" i="8"/>
  <c r="D39" i="8"/>
  <c r="C39" i="8"/>
  <c r="B39" i="8"/>
  <c r="A39" i="8"/>
  <c r="D38" i="8"/>
  <c r="C38" i="8"/>
  <c r="B38" i="8"/>
  <c r="A38" i="8"/>
  <c r="D37" i="8"/>
  <c r="C37" i="8"/>
  <c r="B37" i="8"/>
  <c r="A37" i="8"/>
  <c r="D36" i="8"/>
  <c r="C36" i="8"/>
  <c r="B36" i="8"/>
  <c r="A36" i="8"/>
  <c r="D35" i="8"/>
  <c r="C35" i="8"/>
  <c r="B35" i="8"/>
  <c r="A35" i="8"/>
  <c r="D34" i="8"/>
  <c r="C34" i="8"/>
  <c r="B34" i="8"/>
  <c r="A34" i="8"/>
  <c r="D33" i="8"/>
  <c r="C33" i="8"/>
  <c r="B33" i="8"/>
  <c r="A33" i="8"/>
  <c r="D32" i="8"/>
  <c r="C32" i="8"/>
  <c r="B32" i="8"/>
  <c r="A32" i="8"/>
  <c r="D31" i="8"/>
  <c r="C31" i="8"/>
  <c r="B31" i="8"/>
  <c r="A31" i="8"/>
  <c r="D30" i="8"/>
  <c r="C30" i="8"/>
  <c r="B30" i="8"/>
  <c r="A30" i="8"/>
  <c r="D29" i="8"/>
  <c r="C29" i="8"/>
  <c r="B29" i="8"/>
  <c r="A29" i="8"/>
  <c r="D28" i="8"/>
  <c r="C28" i="8"/>
  <c r="B28" i="8"/>
  <c r="A28" i="8"/>
  <c r="D27" i="8"/>
  <c r="C27" i="8"/>
  <c r="B27" i="8"/>
  <c r="A27" i="8"/>
  <c r="D26" i="8"/>
  <c r="C26" i="8"/>
  <c r="B26" i="8"/>
  <c r="A26" i="8"/>
  <c r="D25" i="8"/>
  <c r="C25" i="8"/>
  <c r="B25" i="8"/>
  <c r="A25" i="8"/>
  <c r="D24" i="8"/>
  <c r="C24" i="8"/>
  <c r="B24" i="8"/>
  <c r="A24" i="8"/>
  <c r="D23" i="8"/>
  <c r="C23" i="8"/>
  <c r="B23" i="8"/>
  <c r="A23" i="8"/>
  <c r="D22" i="8"/>
  <c r="C22" i="8"/>
  <c r="B22" i="8"/>
  <c r="A22" i="8"/>
  <c r="D21" i="8"/>
  <c r="C21" i="8"/>
  <c r="B21" i="8"/>
  <c r="A21" i="8"/>
  <c r="D20" i="8"/>
  <c r="C20" i="8"/>
  <c r="B20" i="8"/>
  <c r="A20" i="8"/>
  <c r="D19" i="8"/>
  <c r="C19" i="8"/>
  <c r="B19" i="8"/>
  <c r="A19" i="8"/>
  <c r="D18" i="8"/>
  <c r="C18" i="8"/>
  <c r="B18" i="8"/>
  <c r="A18" i="8"/>
  <c r="D17" i="8"/>
  <c r="C17" i="8"/>
  <c r="B17" i="8"/>
  <c r="A17" i="8"/>
  <c r="D16" i="8"/>
  <c r="C16" i="8"/>
  <c r="B16" i="8"/>
  <c r="A16" i="8"/>
  <c r="D15" i="8"/>
  <c r="C15" i="8"/>
  <c r="B15" i="8"/>
  <c r="A15" i="8"/>
  <c r="D14" i="8"/>
  <c r="C14" i="8"/>
  <c r="B14" i="8"/>
  <c r="A14" i="8"/>
  <c r="D13" i="8"/>
  <c r="C13" i="8"/>
  <c r="B13" i="8"/>
  <c r="A13" i="8"/>
  <c r="D12" i="8"/>
  <c r="C12" i="8"/>
  <c r="B12" i="8"/>
  <c r="A12" i="8"/>
  <c r="D11" i="8"/>
  <c r="C11" i="8"/>
  <c r="B11" i="8"/>
  <c r="A11" i="8"/>
  <c r="D10" i="8"/>
  <c r="C10" i="8"/>
  <c r="B10" i="8"/>
  <c r="A10" i="8"/>
  <c r="D9" i="8"/>
  <c r="C9" i="8"/>
  <c r="B9" i="8"/>
  <c r="A9" i="8"/>
  <c r="D8" i="8"/>
  <c r="C8" i="8"/>
  <c r="B8" i="8"/>
  <c r="A8" i="8"/>
  <c r="D7" i="8"/>
  <c r="C7" i="8"/>
  <c r="B7" i="8"/>
  <c r="A7" i="8"/>
  <c r="D6" i="8"/>
  <c r="C6" i="8"/>
  <c r="B6" i="8"/>
  <c r="A6" i="8"/>
  <c r="D5" i="8"/>
  <c r="C5" i="8"/>
  <c r="B5" i="8"/>
  <c r="A5" i="8"/>
  <c r="D4" i="8"/>
  <c r="C4" i="8"/>
  <c r="B4" i="8"/>
  <c r="A4" i="8"/>
  <c r="D2" i="8"/>
  <c r="D140" i="7"/>
  <c r="C140" i="7"/>
  <c r="B140" i="7"/>
  <c r="A140" i="7"/>
  <c r="D139" i="7"/>
  <c r="C139" i="7"/>
  <c r="B139" i="7"/>
  <c r="A139" i="7"/>
  <c r="D138" i="7"/>
  <c r="C138" i="7"/>
  <c r="B138" i="7"/>
  <c r="A138" i="7"/>
  <c r="D137" i="7"/>
  <c r="C137" i="7"/>
  <c r="B137" i="7"/>
  <c r="A137" i="7"/>
  <c r="D136" i="7"/>
  <c r="C136" i="7"/>
  <c r="B136" i="7"/>
  <c r="A136" i="7"/>
  <c r="D135" i="7"/>
  <c r="C135" i="7"/>
  <c r="B135" i="7"/>
  <c r="A135" i="7"/>
  <c r="D134" i="7"/>
  <c r="C134" i="7"/>
  <c r="B134" i="7"/>
  <c r="A134" i="7"/>
  <c r="D133" i="7"/>
  <c r="C133" i="7"/>
  <c r="B133" i="7"/>
  <c r="A133" i="7"/>
  <c r="D132" i="7"/>
  <c r="C132" i="7"/>
  <c r="B132" i="7"/>
  <c r="A132" i="7"/>
  <c r="D131" i="7"/>
  <c r="C131" i="7"/>
  <c r="B131" i="7"/>
  <c r="A131" i="7"/>
  <c r="D130" i="7"/>
  <c r="C130" i="7"/>
  <c r="B130" i="7"/>
  <c r="A130" i="7"/>
  <c r="D129" i="7"/>
  <c r="C129" i="7"/>
  <c r="B129" i="7"/>
  <c r="A129" i="7"/>
  <c r="D128" i="7"/>
  <c r="C128" i="7"/>
  <c r="B128" i="7"/>
  <c r="A128" i="7"/>
  <c r="D127" i="7"/>
  <c r="C127" i="7"/>
  <c r="B127" i="7"/>
  <c r="A127" i="7"/>
  <c r="D126" i="7"/>
  <c r="C126" i="7"/>
  <c r="B126" i="7"/>
  <c r="A126" i="7"/>
  <c r="D125" i="7"/>
  <c r="C125" i="7"/>
  <c r="B125" i="7"/>
  <c r="A125" i="7"/>
  <c r="D124" i="7"/>
  <c r="C124" i="7"/>
  <c r="B124" i="7"/>
  <c r="A124" i="7"/>
  <c r="D123" i="7"/>
  <c r="C123" i="7"/>
  <c r="B123" i="7"/>
  <c r="A123" i="7"/>
  <c r="D122" i="7"/>
  <c r="C122" i="7"/>
  <c r="B122" i="7"/>
  <c r="A122" i="7"/>
  <c r="D121" i="7"/>
  <c r="C121" i="7"/>
  <c r="B121" i="7"/>
  <c r="A121" i="7"/>
  <c r="D120" i="7"/>
  <c r="C120" i="7"/>
  <c r="B120" i="7"/>
  <c r="A120" i="7"/>
  <c r="D119" i="7"/>
  <c r="C119" i="7"/>
  <c r="B119" i="7"/>
  <c r="A119" i="7"/>
  <c r="D118" i="7"/>
  <c r="C118" i="7"/>
  <c r="B118" i="7"/>
  <c r="A118" i="7"/>
  <c r="D117" i="7"/>
  <c r="C117" i="7"/>
  <c r="B117" i="7"/>
  <c r="A117" i="7"/>
  <c r="D116" i="7"/>
  <c r="C116" i="7"/>
  <c r="B116" i="7"/>
  <c r="A116" i="7"/>
  <c r="D115" i="7"/>
  <c r="C115" i="7"/>
  <c r="B115" i="7"/>
  <c r="A115" i="7"/>
  <c r="D114" i="7"/>
  <c r="C114" i="7"/>
  <c r="B114" i="7"/>
  <c r="A114" i="7"/>
  <c r="D113" i="7"/>
  <c r="C113" i="7"/>
  <c r="B113" i="7"/>
  <c r="A113" i="7"/>
  <c r="D112" i="7"/>
  <c r="C112" i="7"/>
  <c r="B112" i="7"/>
  <c r="A112" i="7"/>
  <c r="D111" i="7"/>
  <c r="C111" i="7"/>
  <c r="B111" i="7"/>
  <c r="A111" i="7"/>
  <c r="D110" i="7"/>
  <c r="C110" i="7"/>
  <c r="B110" i="7"/>
  <c r="A110" i="7"/>
  <c r="D109" i="7"/>
  <c r="C109" i="7"/>
  <c r="B109" i="7"/>
  <c r="A109" i="7"/>
  <c r="D108" i="7"/>
  <c r="C108" i="7"/>
  <c r="B108" i="7"/>
  <c r="A108" i="7"/>
  <c r="D107" i="7"/>
  <c r="C107" i="7"/>
  <c r="B107" i="7"/>
  <c r="A107" i="7"/>
  <c r="D106" i="7"/>
  <c r="C106" i="7"/>
  <c r="B106" i="7"/>
  <c r="A106" i="7"/>
  <c r="D105" i="7"/>
  <c r="C105" i="7"/>
  <c r="B105" i="7"/>
  <c r="A105" i="7"/>
  <c r="D104" i="7"/>
  <c r="C104" i="7"/>
  <c r="B104" i="7"/>
  <c r="A104" i="7"/>
  <c r="D103" i="7"/>
  <c r="C103" i="7"/>
  <c r="B103" i="7"/>
  <c r="A103" i="7"/>
  <c r="D102" i="7"/>
  <c r="C102" i="7"/>
  <c r="B102" i="7"/>
  <c r="A102" i="7"/>
  <c r="D101" i="7"/>
  <c r="C101" i="7"/>
  <c r="B101" i="7"/>
  <c r="A101" i="7"/>
  <c r="D100" i="7"/>
  <c r="C100" i="7"/>
  <c r="B100" i="7"/>
  <c r="A100" i="7"/>
  <c r="D99" i="7"/>
  <c r="C99" i="7"/>
  <c r="B99" i="7"/>
  <c r="A99" i="7"/>
  <c r="D98" i="7"/>
  <c r="C98" i="7"/>
  <c r="B98" i="7"/>
  <c r="A98" i="7"/>
  <c r="D97" i="7"/>
  <c r="C97" i="7"/>
  <c r="B97" i="7"/>
  <c r="A97" i="7"/>
  <c r="D96" i="7"/>
  <c r="C96" i="7"/>
  <c r="B96" i="7"/>
  <c r="A96" i="7"/>
  <c r="D95" i="7"/>
  <c r="C95" i="7"/>
  <c r="B95" i="7"/>
  <c r="A95" i="7"/>
  <c r="D94" i="7"/>
  <c r="C94" i="7"/>
  <c r="B94" i="7"/>
  <c r="A94" i="7"/>
  <c r="D93" i="7"/>
  <c r="C93" i="7"/>
  <c r="B93" i="7"/>
  <c r="A93" i="7"/>
  <c r="D92" i="7"/>
  <c r="C92" i="7"/>
  <c r="B92" i="7"/>
  <c r="A92" i="7"/>
  <c r="D91" i="7"/>
  <c r="C91" i="7"/>
  <c r="B91" i="7"/>
  <c r="A91" i="7"/>
  <c r="D90" i="7"/>
  <c r="C90" i="7"/>
  <c r="B90" i="7"/>
  <c r="A90" i="7"/>
  <c r="D89" i="7"/>
  <c r="C89" i="7"/>
  <c r="B89" i="7"/>
  <c r="A89" i="7"/>
  <c r="D88" i="7"/>
  <c r="C88" i="7"/>
  <c r="B88" i="7"/>
  <c r="A88" i="7"/>
  <c r="D87" i="7"/>
  <c r="C87" i="7"/>
  <c r="B87" i="7"/>
  <c r="A87" i="7"/>
  <c r="D86" i="7"/>
  <c r="C86" i="7"/>
  <c r="B86" i="7"/>
  <c r="A86" i="7"/>
  <c r="D85" i="7"/>
  <c r="C85" i="7"/>
  <c r="B85" i="7"/>
  <c r="A85" i="7"/>
  <c r="D84" i="7"/>
  <c r="C84" i="7"/>
  <c r="B84" i="7"/>
  <c r="A84" i="7"/>
  <c r="D83" i="7"/>
  <c r="C83" i="7"/>
  <c r="B83" i="7"/>
  <c r="A83" i="7"/>
  <c r="D82" i="7"/>
  <c r="C82" i="7"/>
  <c r="B82" i="7"/>
  <c r="A82" i="7"/>
  <c r="D81" i="7"/>
  <c r="C81" i="7"/>
  <c r="B81" i="7"/>
  <c r="A81" i="7"/>
  <c r="D80" i="7"/>
  <c r="C80" i="7"/>
  <c r="B80" i="7"/>
  <c r="A80" i="7"/>
  <c r="D79" i="7"/>
  <c r="C79" i="7"/>
  <c r="B79" i="7"/>
  <c r="A79" i="7"/>
  <c r="D78" i="7"/>
  <c r="C78" i="7"/>
  <c r="B78" i="7"/>
  <c r="A78" i="7"/>
  <c r="D77" i="7"/>
  <c r="C77" i="7"/>
  <c r="B77" i="7"/>
  <c r="A77" i="7"/>
  <c r="D76" i="7"/>
  <c r="C76" i="7"/>
  <c r="B76" i="7"/>
  <c r="A76" i="7"/>
  <c r="D75" i="7"/>
  <c r="C75" i="7"/>
  <c r="B75" i="7"/>
  <c r="A75" i="7"/>
  <c r="D74" i="7"/>
  <c r="C74" i="7"/>
  <c r="B74" i="7"/>
  <c r="A74" i="7"/>
  <c r="D73" i="7"/>
  <c r="C73" i="7"/>
  <c r="B73" i="7"/>
  <c r="A73" i="7"/>
  <c r="D72" i="7"/>
  <c r="C72" i="7"/>
  <c r="B72" i="7"/>
  <c r="A72" i="7"/>
  <c r="D71" i="7"/>
  <c r="C71" i="7"/>
  <c r="B71" i="7"/>
  <c r="A71" i="7"/>
  <c r="D70" i="7"/>
  <c r="C70" i="7"/>
  <c r="B70" i="7"/>
  <c r="A70" i="7"/>
  <c r="D69" i="7"/>
  <c r="C69" i="7"/>
  <c r="B69" i="7"/>
  <c r="A69" i="7"/>
  <c r="D68" i="7"/>
  <c r="C68" i="7"/>
  <c r="B68" i="7"/>
  <c r="A68" i="7"/>
  <c r="D67" i="7"/>
  <c r="C67" i="7"/>
  <c r="B67" i="7"/>
  <c r="A67" i="7"/>
  <c r="D66" i="7"/>
  <c r="C66" i="7"/>
  <c r="B66" i="7"/>
  <c r="A66" i="7"/>
  <c r="D65" i="7"/>
  <c r="C65" i="7"/>
  <c r="B65" i="7"/>
  <c r="A65" i="7"/>
  <c r="D64" i="7"/>
  <c r="C64" i="7"/>
  <c r="B64" i="7"/>
  <c r="A64" i="7"/>
  <c r="D63" i="7"/>
  <c r="C63" i="7"/>
  <c r="B63" i="7"/>
  <c r="A63" i="7"/>
  <c r="D62" i="7"/>
  <c r="C62" i="7"/>
  <c r="B62" i="7"/>
  <c r="A62" i="7"/>
  <c r="D61" i="7"/>
  <c r="C61" i="7"/>
  <c r="B61" i="7"/>
  <c r="A61" i="7"/>
  <c r="D60" i="7"/>
  <c r="C60" i="7"/>
  <c r="B60" i="7"/>
  <c r="A60" i="7"/>
  <c r="D59" i="7"/>
  <c r="C59" i="7"/>
  <c r="B59" i="7"/>
  <c r="A59" i="7"/>
  <c r="D58" i="7"/>
  <c r="C58" i="7"/>
  <c r="B58" i="7"/>
  <c r="A58" i="7"/>
  <c r="D57" i="7"/>
  <c r="C57" i="7"/>
  <c r="B57" i="7"/>
  <c r="A57" i="7"/>
  <c r="D56" i="7"/>
  <c r="C56" i="7"/>
  <c r="B56" i="7"/>
  <c r="A56" i="7"/>
  <c r="D55" i="7"/>
  <c r="C55" i="7"/>
  <c r="B55" i="7"/>
  <c r="A55" i="7"/>
  <c r="D54" i="7"/>
  <c r="C54" i="7"/>
  <c r="B54" i="7"/>
  <c r="A54" i="7"/>
  <c r="D53" i="7"/>
  <c r="C53" i="7"/>
  <c r="B53" i="7"/>
  <c r="A53" i="7"/>
  <c r="D52" i="7"/>
  <c r="C52" i="7"/>
  <c r="B52" i="7"/>
  <c r="A52" i="7"/>
  <c r="D51" i="7"/>
  <c r="C51" i="7"/>
  <c r="B51" i="7"/>
  <c r="A51" i="7"/>
  <c r="D50" i="7"/>
  <c r="C50" i="7"/>
  <c r="B50" i="7"/>
  <c r="A50" i="7"/>
  <c r="D49" i="7"/>
  <c r="C49" i="7"/>
  <c r="B49" i="7"/>
  <c r="A49" i="7"/>
  <c r="D48" i="7"/>
  <c r="C48" i="7"/>
  <c r="B48" i="7"/>
  <c r="A48" i="7"/>
  <c r="D47" i="7"/>
  <c r="C47" i="7"/>
  <c r="B47" i="7"/>
  <c r="A47" i="7"/>
  <c r="D46" i="7"/>
  <c r="C46" i="7"/>
  <c r="B46" i="7"/>
  <c r="A46" i="7"/>
  <c r="D45" i="7"/>
  <c r="C45" i="7"/>
  <c r="B45" i="7"/>
  <c r="A45" i="7"/>
  <c r="D44" i="7"/>
  <c r="C44" i="7"/>
  <c r="B44" i="7"/>
  <c r="A44" i="7"/>
  <c r="D43" i="7"/>
  <c r="C43" i="7"/>
  <c r="B43" i="7"/>
  <c r="A43" i="7"/>
  <c r="D42" i="7"/>
  <c r="C42" i="7"/>
  <c r="B42" i="7"/>
  <c r="A42" i="7"/>
  <c r="D41" i="7"/>
  <c r="C41" i="7"/>
  <c r="B41" i="7"/>
  <c r="A41" i="7"/>
  <c r="D40" i="7"/>
  <c r="C40" i="7"/>
  <c r="B40" i="7"/>
  <c r="A40" i="7"/>
  <c r="D39" i="7"/>
  <c r="C39" i="7"/>
  <c r="B39" i="7"/>
  <c r="A39" i="7"/>
  <c r="D38" i="7"/>
  <c r="C38" i="7"/>
  <c r="B38" i="7"/>
  <c r="A38" i="7"/>
  <c r="D37" i="7"/>
  <c r="C37" i="7"/>
  <c r="B37" i="7"/>
  <c r="A37" i="7"/>
  <c r="D36" i="7"/>
  <c r="C36" i="7"/>
  <c r="B36" i="7"/>
  <c r="A36" i="7"/>
  <c r="D35" i="7"/>
  <c r="C35" i="7"/>
  <c r="B35" i="7"/>
  <c r="A35" i="7"/>
  <c r="D34" i="7"/>
  <c r="C34" i="7"/>
  <c r="B34" i="7"/>
  <c r="A34" i="7"/>
  <c r="D33" i="7"/>
  <c r="C33" i="7"/>
  <c r="B33" i="7"/>
  <c r="A33" i="7"/>
  <c r="D32" i="7"/>
  <c r="C32" i="7"/>
  <c r="B32" i="7"/>
  <c r="A32" i="7"/>
  <c r="D31" i="7"/>
  <c r="C31" i="7"/>
  <c r="B31" i="7"/>
  <c r="A31" i="7"/>
  <c r="D30" i="7"/>
  <c r="C30" i="7"/>
  <c r="B30" i="7"/>
  <c r="A30" i="7"/>
  <c r="D29" i="7"/>
  <c r="C29" i="7"/>
  <c r="B29" i="7"/>
  <c r="A29" i="7"/>
  <c r="D28" i="7"/>
  <c r="C28" i="7"/>
  <c r="B28" i="7"/>
  <c r="A28" i="7"/>
  <c r="D27" i="7"/>
  <c r="C27" i="7"/>
  <c r="B27" i="7"/>
  <c r="A27" i="7"/>
  <c r="D26" i="7"/>
  <c r="C26" i="7"/>
  <c r="B26" i="7"/>
  <c r="A26" i="7"/>
  <c r="D25" i="7"/>
  <c r="C25" i="7"/>
  <c r="B25" i="7"/>
  <c r="A25" i="7"/>
  <c r="D24" i="7"/>
  <c r="C24" i="7"/>
  <c r="B24" i="7"/>
  <c r="A24" i="7"/>
  <c r="D23" i="7"/>
  <c r="C23" i="7"/>
  <c r="B23" i="7"/>
  <c r="A23" i="7"/>
  <c r="D22" i="7"/>
  <c r="C22" i="7"/>
  <c r="B22" i="7"/>
  <c r="A22" i="7"/>
  <c r="D21" i="7"/>
  <c r="C21" i="7"/>
  <c r="B21" i="7"/>
  <c r="A21" i="7"/>
  <c r="D20" i="7"/>
  <c r="C20" i="7"/>
  <c r="B20" i="7"/>
  <c r="A20" i="7"/>
  <c r="D19" i="7"/>
  <c r="C19" i="7"/>
  <c r="B19" i="7"/>
  <c r="A19" i="7"/>
  <c r="D18" i="7"/>
  <c r="C18" i="7"/>
  <c r="B18" i="7"/>
  <c r="A18" i="7"/>
  <c r="D17" i="7"/>
  <c r="C17" i="7"/>
  <c r="B17" i="7"/>
  <c r="A17" i="7"/>
  <c r="D16" i="7"/>
  <c r="C16" i="7"/>
  <c r="B16" i="7"/>
  <c r="A16" i="7"/>
  <c r="D15" i="7"/>
  <c r="C15" i="7"/>
  <c r="B15" i="7"/>
  <c r="A15" i="7"/>
  <c r="D14" i="7"/>
  <c r="C14" i="7"/>
  <c r="B14" i="7"/>
  <c r="A14" i="7"/>
  <c r="D13" i="7"/>
  <c r="C13" i="7"/>
  <c r="B13" i="7"/>
  <c r="A13" i="7"/>
  <c r="D12" i="7"/>
  <c r="C12" i="7"/>
  <c r="B12" i="7"/>
  <c r="A12" i="7"/>
  <c r="D11" i="7"/>
  <c r="C11" i="7"/>
  <c r="B11" i="7"/>
  <c r="A11" i="7"/>
  <c r="D10" i="7"/>
  <c r="C10" i="7"/>
  <c r="B10" i="7"/>
  <c r="A10" i="7"/>
  <c r="D9" i="7"/>
  <c r="C9" i="7"/>
  <c r="B9" i="7"/>
  <c r="A9" i="7"/>
  <c r="D8" i="7"/>
  <c r="C8" i="7"/>
  <c r="B8" i="7"/>
  <c r="A8" i="7"/>
  <c r="D7" i="7"/>
  <c r="C7" i="7"/>
  <c r="B7" i="7"/>
  <c r="A7" i="7"/>
  <c r="D6" i="7"/>
  <c r="C6" i="7"/>
  <c r="B6" i="7"/>
  <c r="A6" i="7"/>
  <c r="D5" i="7"/>
  <c r="C5" i="7"/>
  <c r="B5" i="7"/>
  <c r="A5" i="7"/>
  <c r="D4" i="7"/>
  <c r="C4" i="7"/>
  <c r="B4" i="7"/>
  <c r="A4" i="7"/>
  <c r="I1" i="7"/>
  <c r="D1" i="7" s="1"/>
  <c r="D140" i="6"/>
  <c r="C140" i="6"/>
  <c r="B140" i="6"/>
  <c r="A140" i="6"/>
  <c r="D139" i="6"/>
  <c r="C139" i="6"/>
  <c r="B139" i="6"/>
  <c r="A139" i="6"/>
  <c r="D138" i="6"/>
  <c r="C138" i="6"/>
  <c r="B138" i="6"/>
  <c r="A138" i="6"/>
  <c r="D137" i="6"/>
  <c r="C137" i="6"/>
  <c r="B137" i="6"/>
  <c r="A137" i="6"/>
  <c r="D136" i="6"/>
  <c r="C136" i="6"/>
  <c r="B136" i="6"/>
  <c r="A136" i="6"/>
  <c r="D135" i="6"/>
  <c r="C135" i="6"/>
  <c r="B135" i="6"/>
  <c r="A135" i="6"/>
  <c r="D134" i="6"/>
  <c r="C134" i="6"/>
  <c r="B134" i="6"/>
  <c r="A134" i="6"/>
  <c r="D133" i="6"/>
  <c r="C133" i="6"/>
  <c r="B133" i="6"/>
  <c r="A133" i="6"/>
  <c r="D132" i="6"/>
  <c r="C132" i="6"/>
  <c r="B132" i="6"/>
  <c r="A132" i="6"/>
  <c r="D131" i="6"/>
  <c r="C131" i="6"/>
  <c r="B131" i="6"/>
  <c r="A131" i="6"/>
  <c r="D130" i="6"/>
  <c r="C130" i="6"/>
  <c r="B130" i="6"/>
  <c r="A130" i="6"/>
  <c r="D129" i="6"/>
  <c r="C129" i="6"/>
  <c r="B129" i="6"/>
  <c r="A129" i="6"/>
  <c r="D128" i="6"/>
  <c r="C128" i="6"/>
  <c r="B128" i="6"/>
  <c r="A128" i="6"/>
  <c r="D127" i="6"/>
  <c r="C127" i="6"/>
  <c r="B127" i="6"/>
  <c r="A127" i="6"/>
  <c r="D126" i="6"/>
  <c r="C126" i="6"/>
  <c r="B126" i="6"/>
  <c r="A126" i="6"/>
  <c r="D125" i="6"/>
  <c r="C125" i="6"/>
  <c r="B125" i="6"/>
  <c r="A125" i="6"/>
  <c r="D124" i="6"/>
  <c r="C124" i="6"/>
  <c r="B124" i="6"/>
  <c r="A124" i="6"/>
  <c r="D123" i="6"/>
  <c r="C123" i="6"/>
  <c r="B123" i="6"/>
  <c r="A123" i="6"/>
  <c r="D122" i="6"/>
  <c r="C122" i="6"/>
  <c r="B122" i="6"/>
  <c r="A122" i="6"/>
  <c r="D121" i="6"/>
  <c r="C121" i="6"/>
  <c r="B121" i="6"/>
  <c r="A121" i="6"/>
  <c r="D120" i="6"/>
  <c r="C120" i="6"/>
  <c r="B120" i="6"/>
  <c r="A120" i="6"/>
  <c r="D119" i="6"/>
  <c r="C119" i="6"/>
  <c r="B119" i="6"/>
  <c r="A119" i="6"/>
  <c r="D118" i="6"/>
  <c r="C118" i="6"/>
  <c r="B118" i="6"/>
  <c r="A118" i="6"/>
  <c r="D117" i="6"/>
  <c r="C117" i="6"/>
  <c r="B117" i="6"/>
  <c r="A117" i="6"/>
  <c r="D116" i="6"/>
  <c r="C116" i="6"/>
  <c r="B116" i="6"/>
  <c r="A116" i="6"/>
  <c r="D115" i="6"/>
  <c r="C115" i="6"/>
  <c r="B115" i="6"/>
  <c r="A115" i="6"/>
  <c r="D114" i="6"/>
  <c r="C114" i="6"/>
  <c r="B114" i="6"/>
  <c r="A114" i="6"/>
  <c r="D113" i="6"/>
  <c r="C113" i="6"/>
  <c r="B113" i="6"/>
  <c r="A113" i="6"/>
  <c r="D112" i="6"/>
  <c r="C112" i="6"/>
  <c r="B112" i="6"/>
  <c r="A112" i="6"/>
  <c r="D111" i="6"/>
  <c r="C111" i="6"/>
  <c r="B111" i="6"/>
  <c r="A111" i="6"/>
  <c r="D110" i="6"/>
  <c r="C110" i="6"/>
  <c r="B110" i="6"/>
  <c r="A110" i="6"/>
  <c r="D109" i="6"/>
  <c r="C109" i="6"/>
  <c r="B109" i="6"/>
  <c r="A109" i="6"/>
  <c r="D108" i="6"/>
  <c r="C108" i="6"/>
  <c r="B108" i="6"/>
  <c r="A108" i="6"/>
  <c r="D107" i="6"/>
  <c r="C107" i="6"/>
  <c r="B107" i="6"/>
  <c r="A107" i="6"/>
  <c r="D106" i="6"/>
  <c r="C106" i="6"/>
  <c r="B106" i="6"/>
  <c r="A106" i="6"/>
  <c r="D105" i="6"/>
  <c r="C105" i="6"/>
  <c r="B105" i="6"/>
  <c r="A105" i="6"/>
  <c r="D104" i="6"/>
  <c r="C104" i="6"/>
  <c r="B104" i="6"/>
  <c r="A104" i="6"/>
  <c r="D103" i="6"/>
  <c r="C103" i="6"/>
  <c r="B103" i="6"/>
  <c r="A103" i="6"/>
  <c r="D102" i="6"/>
  <c r="C102" i="6"/>
  <c r="B102" i="6"/>
  <c r="A102" i="6"/>
  <c r="D101" i="6"/>
  <c r="C101" i="6"/>
  <c r="B101" i="6"/>
  <c r="A101" i="6"/>
  <c r="D100" i="6"/>
  <c r="C100" i="6"/>
  <c r="B100" i="6"/>
  <c r="A100" i="6"/>
  <c r="D99" i="6"/>
  <c r="C99" i="6"/>
  <c r="B99" i="6"/>
  <c r="A99" i="6"/>
  <c r="D98" i="6"/>
  <c r="C98" i="6"/>
  <c r="B98" i="6"/>
  <c r="A98" i="6"/>
  <c r="D97" i="6"/>
  <c r="C97" i="6"/>
  <c r="B97" i="6"/>
  <c r="A97" i="6"/>
  <c r="D96" i="6"/>
  <c r="C96" i="6"/>
  <c r="B96" i="6"/>
  <c r="A96" i="6"/>
  <c r="D95" i="6"/>
  <c r="C95" i="6"/>
  <c r="B95" i="6"/>
  <c r="A95" i="6"/>
  <c r="D94" i="6"/>
  <c r="C94" i="6"/>
  <c r="B94" i="6"/>
  <c r="A94" i="6"/>
  <c r="D93" i="6"/>
  <c r="C93" i="6"/>
  <c r="B93" i="6"/>
  <c r="A93" i="6"/>
  <c r="D92" i="6"/>
  <c r="C92" i="6"/>
  <c r="B92" i="6"/>
  <c r="A92" i="6"/>
  <c r="D91" i="6"/>
  <c r="C91" i="6"/>
  <c r="B91" i="6"/>
  <c r="A91" i="6"/>
  <c r="D90" i="6"/>
  <c r="C90" i="6"/>
  <c r="B90" i="6"/>
  <c r="A90" i="6"/>
  <c r="D89" i="6"/>
  <c r="C89" i="6"/>
  <c r="B89" i="6"/>
  <c r="A89" i="6"/>
  <c r="D88" i="6"/>
  <c r="C88" i="6"/>
  <c r="B88" i="6"/>
  <c r="A88" i="6"/>
  <c r="D87" i="6"/>
  <c r="C87" i="6"/>
  <c r="B87" i="6"/>
  <c r="A87" i="6"/>
  <c r="D86" i="6"/>
  <c r="C86" i="6"/>
  <c r="B86" i="6"/>
  <c r="A86" i="6"/>
  <c r="D85" i="6"/>
  <c r="C85" i="6"/>
  <c r="B85" i="6"/>
  <c r="A85" i="6"/>
  <c r="D84" i="6"/>
  <c r="C84" i="6"/>
  <c r="B84" i="6"/>
  <c r="A84" i="6"/>
  <c r="D83" i="6"/>
  <c r="C83" i="6"/>
  <c r="B83" i="6"/>
  <c r="A83" i="6"/>
  <c r="D82" i="6"/>
  <c r="C82" i="6"/>
  <c r="B82" i="6"/>
  <c r="A82" i="6"/>
  <c r="D81" i="6"/>
  <c r="C81" i="6"/>
  <c r="B81" i="6"/>
  <c r="A81" i="6"/>
  <c r="D80" i="6"/>
  <c r="C80" i="6"/>
  <c r="B80" i="6"/>
  <c r="A80" i="6"/>
  <c r="D79" i="6"/>
  <c r="C79" i="6"/>
  <c r="B79" i="6"/>
  <c r="A79" i="6"/>
  <c r="D78" i="6"/>
  <c r="C78" i="6"/>
  <c r="B78" i="6"/>
  <c r="A78" i="6"/>
  <c r="D77" i="6"/>
  <c r="C77" i="6"/>
  <c r="B77" i="6"/>
  <c r="A77" i="6"/>
  <c r="D76" i="6"/>
  <c r="C76" i="6"/>
  <c r="B76" i="6"/>
  <c r="A76" i="6"/>
  <c r="D75" i="6"/>
  <c r="C75" i="6"/>
  <c r="B75" i="6"/>
  <c r="A75" i="6"/>
  <c r="D74" i="6"/>
  <c r="C74" i="6"/>
  <c r="B74" i="6"/>
  <c r="A74" i="6"/>
  <c r="D73" i="6"/>
  <c r="C73" i="6"/>
  <c r="B73" i="6"/>
  <c r="A73" i="6"/>
  <c r="D72" i="6"/>
  <c r="C72" i="6"/>
  <c r="B72" i="6"/>
  <c r="A72" i="6"/>
  <c r="D71" i="6"/>
  <c r="C71" i="6"/>
  <c r="B71" i="6"/>
  <c r="A71" i="6"/>
  <c r="D70" i="6"/>
  <c r="C70" i="6"/>
  <c r="B70" i="6"/>
  <c r="A70" i="6"/>
  <c r="D69" i="6"/>
  <c r="C69" i="6"/>
  <c r="B69" i="6"/>
  <c r="A69" i="6"/>
  <c r="D68" i="6"/>
  <c r="C68" i="6"/>
  <c r="B68" i="6"/>
  <c r="A68" i="6"/>
  <c r="D67" i="6"/>
  <c r="C67" i="6"/>
  <c r="B67" i="6"/>
  <c r="A67" i="6"/>
  <c r="D66" i="6"/>
  <c r="C66" i="6"/>
  <c r="B66" i="6"/>
  <c r="A66" i="6"/>
  <c r="D65" i="6"/>
  <c r="C65" i="6"/>
  <c r="B65" i="6"/>
  <c r="A65" i="6"/>
  <c r="D64" i="6"/>
  <c r="C64" i="6"/>
  <c r="B64" i="6"/>
  <c r="A64" i="6"/>
  <c r="D63" i="6"/>
  <c r="C63" i="6"/>
  <c r="B63" i="6"/>
  <c r="A63" i="6"/>
  <c r="D62" i="6"/>
  <c r="C62" i="6"/>
  <c r="B62" i="6"/>
  <c r="A62" i="6"/>
  <c r="D61" i="6"/>
  <c r="C61" i="6"/>
  <c r="B61" i="6"/>
  <c r="A61" i="6"/>
  <c r="D60" i="6"/>
  <c r="C60" i="6"/>
  <c r="B60" i="6"/>
  <c r="A60" i="6"/>
  <c r="D59" i="6"/>
  <c r="C59" i="6"/>
  <c r="B59" i="6"/>
  <c r="A59" i="6"/>
  <c r="D58" i="6"/>
  <c r="C58" i="6"/>
  <c r="B58" i="6"/>
  <c r="A58" i="6"/>
  <c r="D57" i="6"/>
  <c r="C57" i="6"/>
  <c r="B57" i="6"/>
  <c r="A57" i="6"/>
  <c r="D56" i="6"/>
  <c r="C56" i="6"/>
  <c r="B56" i="6"/>
  <c r="A56" i="6"/>
  <c r="D55" i="6"/>
  <c r="C55" i="6"/>
  <c r="B55" i="6"/>
  <c r="A55" i="6"/>
  <c r="D54" i="6"/>
  <c r="C54" i="6"/>
  <c r="B54" i="6"/>
  <c r="A54" i="6"/>
  <c r="D53" i="6"/>
  <c r="C53" i="6"/>
  <c r="B53" i="6"/>
  <c r="A53" i="6"/>
  <c r="D52" i="6"/>
  <c r="C52" i="6"/>
  <c r="B52" i="6"/>
  <c r="A52" i="6"/>
  <c r="D51" i="6"/>
  <c r="C51" i="6"/>
  <c r="B51" i="6"/>
  <c r="A51" i="6"/>
  <c r="D50" i="6"/>
  <c r="C50" i="6"/>
  <c r="B50" i="6"/>
  <c r="A50" i="6"/>
  <c r="D49" i="6"/>
  <c r="C49" i="6"/>
  <c r="B49" i="6"/>
  <c r="A49" i="6"/>
  <c r="D48" i="6"/>
  <c r="C48" i="6"/>
  <c r="B48" i="6"/>
  <c r="A48" i="6"/>
  <c r="D47" i="6"/>
  <c r="C47" i="6"/>
  <c r="B47" i="6"/>
  <c r="A47" i="6"/>
  <c r="D46" i="6"/>
  <c r="C46" i="6"/>
  <c r="B46" i="6"/>
  <c r="A46" i="6"/>
  <c r="D45" i="6"/>
  <c r="C45" i="6"/>
  <c r="B45" i="6"/>
  <c r="A45" i="6"/>
  <c r="D44" i="6"/>
  <c r="C44" i="6"/>
  <c r="B44" i="6"/>
  <c r="A44" i="6"/>
  <c r="D43" i="6"/>
  <c r="C43" i="6"/>
  <c r="B43" i="6"/>
  <c r="A43" i="6"/>
  <c r="D42" i="6"/>
  <c r="C42" i="6"/>
  <c r="B42" i="6"/>
  <c r="A42" i="6"/>
  <c r="D41" i="6"/>
  <c r="C41" i="6"/>
  <c r="B41" i="6"/>
  <c r="A41" i="6"/>
  <c r="D40" i="6"/>
  <c r="C40" i="6"/>
  <c r="B40" i="6"/>
  <c r="A40" i="6"/>
  <c r="D39" i="6"/>
  <c r="C39" i="6"/>
  <c r="B39" i="6"/>
  <c r="A39" i="6"/>
  <c r="D38" i="6"/>
  <c r="C38" i="6"/>
  <c r="B38" i="6"/>
  <c r="A38" i="6"/>
  <c r="D37" i="6"/>
  <c r="C37" i="6"/>
  <c r="B37" i="6"/>
  <c r="A37" i="6"/>
  <c r="D36" i="6"/>
  <c r="C36" i="6"/>
  <c r="B36" i="6"/>
  <c r="A36" i="6"/>
  <c r="D35" i="6"/>
  <c r="C35" i="6"/>
  <c r="B35" i="6"/>
  <c r="A35" i="6"/>
  <c r="D34" i="6"/>
  <c r="C34" i="6"/>
  <c r="B34" i="6"/>
  <c r="A34" i="6"/>
  <c r="D33" i="6"/>
  <c r="C33" i="6"/>
  <c r="B33" i="6"/>
  <c r="A33" i="6"/>
  <c r="D32" i="6"/>
  <c r="C32" i="6"/>
  <c r="B32" i="6"/>
  <c r="A32" i="6"/>
  <c r="D31" i="6"/>
  <c r="C31" i="6"/>
  <c r="B31" i="6"/>
  <c r="A31" i="6"/>
  <c r="D30" i="6"/>
  <c r="C30" i="6"/>
  <c r="B30" i="6"/>
  <c r="A30" i="6"/>
  <c r="D29" i="6"/>
  <c r="C29" i="6"/>
  <c r="B29" i="6"/>
  <c r="A29" i="6"/>
  <c r="D28" i="6"/>
  <c r="C28" i="6"/>
  <c r="B28" i="6"/>
  <c r="A28" i="6"/>
  <c r="D27" i="6"/>
  <c r="C27" i="6"/>
  <c r="B27" i="6"/>
  <c r="A27" i="6"/>
  <c r="D26" i="6"/>
  <c r="C26" i="6"/>
  <c r="B26" i="6"/>
  <c r="A26" i="6"/>
  <c r="D25" i="6"/>
  <c r="C25" i="6"/>
  <c r="B25" i="6"/>
  <c r="A25" i="6"/>
  <c r="D24" i="6"/>
  <c r="C24" i="6"/>
  <c r="B24" i="6"/>
  <c r="A24" i="6"/>
  <c r="D23" i="6"/>
  <c r="C23" i="6"/>
  <c r="B23" i="6"/>
  <c r="A23" i="6"/>
  <c r="D22" i="6"/>
  <c r="C22" i="6"/>
  <c r="B22" i="6"/>
  <c r="A22" i="6"/>
  <c r="D21" i="6"/>
  <c r="C21" i="6"/>
  <c r="B21" i="6"/>
  <c r="A21" i="6"/>
  <c r="D20" i="6"/>
  <c r="C20" i="6"/>
  <c r="B20" i="6"/>
  <c r="A20" i="6"/>
  <c r="D19" i="6"/>
  <c r="C19" i="6"/>
  <c r="B19" i="6"/>
  <c r="A19" i="6"/>
  <c r="D18" i="6"/>
  <c r="C18" i="6"/>
  <c r="B18" i="6"/>
  <c r="A18" i="6"/>
  <c r="D17" i="6"/>
  <c r="C17" i="6"/>
  <c r="B17" i="6"/>
  <c r="A17" i="6"/>
  <c r="D16" i="6"/>
  <c r="C16" i="6"/>
  <c r="B16" i="6"/>
  <c r="A16" i="6"/>
  <c r="D15" i="6"/>
  <c r="C15" i="6"/>
  <c r="B15" i="6"/>
  <c r="A15" i="6"/>
  <c r="D14" i="6"/>
  <c r="C14" i="6"/>
  <c r="B14" i="6"/>
  <c r="A14" i="6"/>
  <c r="D13" i="6"/>
  <c r="C13" i="6"/>
  <c r="B13" i="6"/>
  <c r="A13" i="6"/>
  <c r="D12" i="6"/>
  <c r="C12" i="6"/>
  <c r="B12" i="6"/>
  <c r="A12" i="6"/>
  <c r="D11" i="6"/>
  <c r="C11" i="6"/>
  <c r="B11" i="6"/>
  <c r="A11" i="6"/>
  <c r="D10" i="6"/>
  <c r="C10" i="6"/>
  <c r="B10" i="6"/>
  <c r="A10" i="6"/>
  <c r="D9" i="6"/>
  <c r="C9" i="6"/>
  <c r="B9" i="6"/>
  <c r="A9" i="6"/>
  <c r="D8" i="6"/>
  <c r="C8" i="6"/>
  <c r="B8" i="6"/>
  <c r="A8" i="6"/>
  <c r="D7" i="6"/>
  <c r="C7" i="6"/>
  <c r="B7" i="6"/>
  <c r="A7" i="6"/>
  <c r="D6" i="6"/>
  <c r="C6" i="6"/>
  <c r="B6" i="6"/>
  <c r="A6" i="6"/>
  <c r="D5" i="6"/>
  <c r="C5" i="6"/>
  <c r="B5" i="6"/>
  <c r="A5" i="6"/>
  <c r="D4" i="6"/>
  <c r="C4" i="6"/>
  <c r="B4" i="6"/>
  <c r="A4" i="6"/>
  <c r="D2" i="6"/>
  <c r="A138" i="5"/>
  <c r="B138" i="5"/>
  <c r="C138" i="5"/>
  <c r="D138" i="5"/>
  <c r="A139" i="5"/>
  <c r="B139" i="5"/>
  <c r="C139" i="5"/>
  <c r="D139" i="5"/>
  <c r="A140" i="5"/>
  <c r="B140" i="5"/>
  <c r="C140" i="5"/>
  <c r="D140" i="5"/>
  <c r="A37" i="5"/>
  <c r="B37" i="5"/>
  <c r="C37" i="5"/>
  <c r="D37" i="5"/>
  <c r="A38" i="5"/>
  <c r="B38" i="5"/>
  <c r="C38" i="5"/>
  <c r="D38" i="5"/>
  <c r="A39" i="5"/>
  <c r="B39" i="5"/>
  <c r="C39" i="5"/>
  <c r="D39" i="5"/>
  <c r="A40" i="5"/>
  <c r="B40" i="5"/>
  <c r="C40" i="5"/>
  <c r="D40" i="5"/>
  <c r="A41" i="5"/>
  <c r="B41" i="5"/>
  <c r="C41" i="5"/>
  <c r="D41" i="5"/>
  <c r="A42" i="5"/>
  <c r="B42" i="5"/>
  <c r="C42" i="5"/>
  <c r="D42" i="5"/>
  <c r="A43" i="5"/>
  <c r="B43" i="5"/>
  <c r="C43" i="5"/>
  <c r="D43" i="5"/>
  <c r="A44" i="5"/>
  <c r="B44" i="5"/>
  <c r="C44" i="5"/>
  <c r="D44" i="5"/>
  <c r="A45" i="5"/>
  <c r="B45" i="5"/>
  <c r="C45" i="5"/>
  <c r="D45" i="5"/>
  <c r="A46" i="5"/>
  <c r="B46" i="5"/>
  <c r="C46" i="5"/>
  <c r="D46" i="5"/>
  <c r="A47" i="5"/>
  <c r="B47" i="5"/>
  <c r="C47" i="5"/>
  <c r="D47" i="5"/>
  <c r="A48" i="5"/>
  <c r="B48" i="5"/>
  <c r="C48" i="5"/>
  <c r="D48" i="5"/>
  <c r="A49" i="5"/>
  <c r="B49" i="5"/>
  <c r="C49" i="5"/>
  <c r="D49" i="5"/>
  <c r="A50" i="5"/>
  <c r="B50" i="5"/>
  <c r="C50" i="5"/>
  <c r="D50" i="5"/>
  <c r="A51" i="5"/>
  <c r="B51" i="5"/>
  <c r="C51" i="5"/>
  <c r="D51" i="5"/>
  <c r="A52" i="5"/>
  <c r="B52" i="5"/>
  <c r="C52" i="5"/>
  <c r="D52" i="5"/>
  <c r="A53" i="5"/>
  <c r="B53" i="5"/>
  <c r="C53" i="5"/>
  <c r="D53" i="5"/>
  <c r="A54" i="5"/>
  <c r="B54" i="5"/>
  <c r="C54" i="5"/>
  <c r="D54" i="5"/>
  <c r="A55" i="5"/>
  <c r="B55" i="5"/>
  <c r="C55" i="5"/>
  <c r="D55" i="5"/>
  <c r="A56" i="5"/>
  <c r="B56" i="5"/>
  <c r="C56" i="5"/>
  <c r="D56" i="5"/>
  <c r="A57" i="5"/>
  <c r="B57" i="5"/>
  <c r="C57" i="5"/>
  <c r="D57" i="5"/>
  <c r="A58" i="5"/>
  <c r="B58" i="5"/>
  <c r="C58" i="5"/>
  <c r="D58" i="5"/>
  <c r="A59" i="5"/>
  <c r="B59" i="5"/>
  <c r="C59" i="5"/>
  <c r="D59" i="5"/>
  <c r="A60" i="5"/>
  <c r="B60" i="5"/>
  <c r="C60" i="5"/>
  <c r="D60" i="5"/>
  <c r="A61" i="5"/>
  <c r="B61" i="5"/>
  <c r="C61" i="5"/>
  <c r="D61" i="5"/>
  <c r="A62" i="5"/>
  <c r="B62" i="5"/>
  <c r="C62" i="5"/>
  <c r="D62" i="5"/>
  <c r="A63" i="5"/>
  <c r="B63" i="5"/>
  <c r="C63" i="5"/>
  <c r="D63" i="5"/>
  <c r="A64" i="5"/>
  <c r="B64" i="5"/>
  <c r="C64" i="5"/>
  <c r="D64" i="5"/>
  <c r="A65" i="5"/>
  <c r="B65" i="5"/>
  <c r="C65" i="5"/>
  <c r="D65" i="5"/>
  <c r="A66" i="5"/>
  <c r="B66" i="5"/>
  <c r="C66" i="5"/>
  <c r="D66" i="5"/>
  <c r="A67" i="5"/>
  <c r="B67" i="5"/>
  <c r="C67" i="5"/>
  <c r="D67" i="5"/>
  <c r="A68" i="5"/>
  <c r="B68" i="5"/>
  <c r="C68" i="5"/>
  <c r="D68" i="5"/>
  <c r="A69" i="5"/>
  <c r="B69" i="5"/>
  <c r="C69" i="5"/>
  <c r="D69" i="5"/>
  <c r="A70" i="5"/>
  <c r="B70" i="5"/>
  <c r="C70" i="5"/>
  <c r="D70" i="5"/>
  <c r="A71" i="5"/>
  <c r="B71" i="5"/>
  <c r="C71" i="5"/>
  <c r="D71" i="5"/>
  <c r="A72" i="5"/>
  <c r="B72" i="5"/>
  <c r="C72" i="5"/>
  <c r="D72" i="5"/>
  <c r="A73" i="5"/>
  <c r="B73" i="5"/>
  <c r="C73" i="5"/>
  <c r="D73" i="5"/>
  <c r="A74" i="5"/>
  <c r="B74" i="5"/>
  <c r="C74" i="5"/>
  <c r="D74" i="5"/>
  <c r="A75" i="5"/>
  <c r="B75" i="5"/>
  <c r="C75" i="5"/>
  <c r="D75" i="5"/>
  <c r="A76" i="5"/>
  <c r="B76" i="5"/>
  <c r="C76" i="5"/>
  <c r="D76" i="5"/>
  <c r="A77" i="5"/>
  <c r="B77" i="5"/>
  <c r="C77" i="5"/>
  <c r="D77" i="5"/>
  <c r="A78" i="5"/>
  <c r="B78" i="5"/>
  <c r="C78" i="5"/>
  <c r="D78" i="5"/>
  <c r="A79" i="5"/>
  <c r="B79" i="5"/>
  <c r="C79" i="5"/>
  <c r="D79" i="5"/>
  <c r="A80" i="5"/>
  <c r="B80" i="5"/>
  <c r="C80" i="5"/>
  <c r="D80" i="5"/>
  <c r="A81" i="5"/>
  <c r="B81" i="5"/>
  <c r="C81" i="5"/>
  <c r="D81" i="5"/>
  <c r="A82" i="5"/>
  <c r="B82" i="5"/>
  <c r="C82" i="5"/>
  <c r="D82" i="5"/>
  <c r="A83" i="5"/>
  <c r="B83" i="5"/>
  <c r="C83" i="5"/>
  <c r="D83" i="5"/>
  <c r="A84" i="5"/>
  <c r="B84" i="5"/>
  <c r="C84" i="5"/>
  <c r="D84" i="5"/>
  <c r="A85" i="5"/>
  <c r="B85" i="5"/>
  <c r="C85" i="5"/>
  <c r="D85" i="5"/>
  <c r="A86" i="5"/>
  <c r="B86" i="5"/>
  <c r="C86" i="5"/>
  <c r="D86" i="5"/>
  <c r="A87" i="5"/>
  <c r="B87" i="5"/>
  <c r="C87" i="5"/>
  <c r="D87" i="5"/>
  <c r="A88" i="5"/>
  <c r="B88" i="5"/>
  <c r="C88" i="5"/>
  <c r="D88" i="5"/>
  <c r="A89" i="5"/>
  <c r="B89" i="5"/>
  <c r="C89" i="5"/>
  <c r="D89" i="5"/>
  <c r="A90" i="5"/>
  <c r="B90" i="5"/>
  <c r="C90" i="5"/>
  <c r="D90" i="5"/>
  <c r="A91" i="5"/>
  <c r="B91" i="5"/>
  <c r="C91" i="5"/>
  <c r="D91" i="5"/>
  <c r="A92" i="5"/>
  <c r="B92" i="5"/>
  <c r="C92" i="5"/>
  <c r="D92" i="5"/>
  <c r="A93" i="5"/>
  <c r="B93" i="5"/>
  <c r="C93" i="5"/>
  <c r="D93" i="5"/>
  <c r="A94" i="5"/>
  <c r="B94" i="5"/>
  <c r="C94" i="5"/>
  <c r="D94" i="5"/>
  <c r="A95" i="5"/>
  <c r="B95" i="5"/>
  <c r="C95" i="5"/>
  <c r="D95" i="5"/>
  <c r="A96" i="5"/>
  <c r="B96" i="5"/>
  <c r="C96" i="5"/>
  <c r="D96" i="5"/>
  <c r="A97" i="5"/>
  <c r="B97" i="5"/>
  <c r="C97" i="5"/>
  <c r="D97" i="5"/>
  <c r="A98" i="5"/>
  <c r="B98" i="5"/>
  <c r="C98" i="5"/>
  <c r="D98" i="5"/>
  <c r="A99" i="5"/>
  <c r="B99" i="5"/>
  <c r="C99" i="5"/>
  <c r="D99" i="5"/>
  <c r="A100" i="5"/>
  <c r="B100" i="5"/>
  <c r="C100" i="5"/>
  <c r="D100" i="5"/>
  <c r="A101" i="5"/>
  <c r="B101" i="5"/>
  <c r="C101" i="5"/>
  <c r="D101" i="5"/>
  <c r="A102" i="5"/>
  <c r="B102" i="5"/>
  <c r="C102" i="5"/>
  <c r="D102" i="5"/>
  <c r="A103" i="5"/>
  <c r="B103" i="5"/>
  <c r="C103" i="5"/>
  <c r="D103" i="5"/>
  <c r="A104" i="5"/>
  <c r="B104" i="5"/>
  <c r="C104" i="5"/>
  <c r="D104" i="5"/>
  <c r="A105" i="5"/>
  <c r="B105" i="5"/>
  <c r="C105" i="5"/>
  <c r="D105" i="5"/>
  <c r="A106" i="5"/>
  <c r="B106" i="5"/>
  <c r="C106" i="5"/>
  <c r="D106" i="5"/>
  <c r="A107" i="5"/>
  <c r="B107" i="5"/>
  <c r="C107" i="5"/>
  <c r="D107" i="5"/>
  <c r="A108" i="5"/>
  <c r="B108" i="5"/>
  <c r="C108" i="5"/>
  <c r="D108" i="5"/>
  <c r="A109" i="5"/>
  <c r="B109" i="5"/>
  <c r="C109" i="5"/>
  <c r="D109" i="5"/>
  <c r="A110" i="5"/>
  <c r="B110" i="5"/>
  <c r="C110" i="5"/>
  <c r="D110" i="5"/>
  <c r="A111" i="5"/>
  <c r="B111" i="5"/>
  <c r="C111" i="5"/>
  <c r="D111" i="5"/>
  <c r="A112" i="5"/>
  <c r="B112" i="5"/>
  <c r="C112" i="5"/>
  <c r="D112" i="5"/>
  <c r="A113" i="5"/>
  <c r="B113" i="5"/>
  <c r="C113" i="5"/>
  <c r="D113" i="5"/>
  <c r="A114" i="5"/>
  <c r="B114" i="5"/>
  <c r="C114" i="5"/>
  <c r="D114" i="5"/>
  <c r="A115" i="5"/>
  <c r="B115" i="5"/>
  <c r="C115" i="5"/>
  <c r="D115" i="5"/>
  <c r="A116" i="5"/>
  <c r="B116" i="5"/>
  <c r="C116" i="5"/>
  <c r="D116" i="5"/>
  <c r="A117" i="5"/>
  <c r="B117" i="5"/>
  <c r="C117" i="5"/>
  <c r="D117" i="5"/>
  <c r="A118" i="5"/>
  <c r="B118" i="5"/>
  <c r="C118" i="5"/>
  <c r="D118" i="5"/>
  <c r="A119" i="5"/>
  <c r="B119" i="5"/>
  <c r="C119" i="5"/>
  <c r="D119" i="5"/>
  <c r="A120" i="5"/>
  <c r="B120" i="5"/>
  <c r="C120" i="5"/>
  <c r="D120" i="5"/>
  <c r="A121" i="5"/>
  <c r="B121" i="5"/>
  <c r="C121" i="5"/>
  <c r="D121" i="5"/>
  <c r="A122" i="5"/>
  <c r="B122" i="5"/>
  <c r="C122" i="5"/>
  <c r="D122" i="5"/>
  <c r="A123" i="5"/>
  <c r="B123" i="5"/>
  <c r="C123" i="5"/>
  <c r="D123" i="5"/>
  <c r="A124" i="5"/>
  <c r="B124" i="5"/>
  <c r="C124" i="5"/>
  <c r="D124" i="5"/>
  <c r="A125" i="5"/>
  <c r="B125" i="5"/>
  <c r="C125" i="5"/>
  <c r="D125" i="5"/>
  <c r="A126" i="5"/>
  <c r="B126" i="5"/>
  <c r="C126" i="5"/>
  <c r="D126" i="5"/>
  <c r="A127" i="5"/>
  <c r="B127" i="5"/>
  <c r="C127" i="5"/>
  <c r="D127" i="5"/>
  <c r="A128" i="5"/>
  <c r="B128" i="5"/>
  <c r="C128" i="5"/>
  <c r="D128" i="5"/>
  <c r="A129" i="5"/>
  <c r="B129" i="5"/>
  <c r="C129" i="5"/>
  <c r="D129" i="5"/>
  <c r="A130" i="5"/>
  <c r="B130" i="5"/>
  <c r="C130" i="5"/>
  <c r="D130" i="5"/>
  <c r="A131" i="5"/>
  <c r="B131" i="5"/>
  <c r="C131" i="5"/>
  <c r="D131" i="5"/>
  <c r="A132" i="5"/>
  <c r="B132" i="5"/>
  <c r="C132" i="5"/>
  <c r="D132" i="5"/>
  <c r="A133" i="5"/>
  <c r="B133" i="5"/>
  <c r="C133" i="5"/>
  <c r="D133" i="5"/>
  <c r="A134" i="5"/>
  <c r="B134" i="5"/>
  <c r="C134" i="5"/>
  <c r="D134" i="5"/>
  <c r="A135" i="5"/>
  <c r="B135" i="5"/>
  <c r="C135" i="5"/>
  <c r="D135" i="5"/>
  <c r="A136" i="5"/>
  <c r="B136" i="5"/>
  <c r="C136" i="5"/>
  <c r="D136" i="5"/>
  <c r="A137" i="5"/>
  <c r="B137" i="5"/>
  <c r="C137" i="5"/>
  <c r="D137" i="5"/>
  <c r="A5" i="5"/>
  <c r="B5" i="5"/>
  <c r="C5" i="5"/>
  <c r="D5" i="5"/>
  <c r="A6" i="5"/>
  <c r="B6" i="5"/>
  <c r="C6" i="5"/>
  <c r="D6" i="5"/>
  <c r="A7" i="5"/>
  <c r="B7" i="5"/>
  <c r="C7" i="5"/>
  <c r="D7" i="5"/>
  <c r="A8" i="5"/>
  <c r="B8" i="5"/>
  <c r="C8" i="5"/>
  <c r="D8" i="5"/>
  <c r="A9" i="5"/>
  <c r="B9" i="5"/>
  <c r="C9" i="5"/>
  <c r="D9" i="5"/>
  <c r="A10" i="5"/>
  <c r="B10" i="5"/>
  <c r="C10" i="5"/>
  <c r="D10" i="5"/>
  <c r="A11" i="5"/>
  <c r="B11" i="5"/>
  <c r="C11" i="5"/>
  <c r="D11" i="5"/>
  <c r="A12" i="5"/>
  <c r="B12" i="5"/>
  <c r="C12" i="5"/>
  <c r="D12" i="5"/>
  <c r="A13" i="5"/>
  <c r="B13" i="5"/>
  <c r="C13" i="5"/>
  <c r="D13" i="5"/>
  <c r="A14" i="5"/>
  <c r="B14" i="5"/>
  <c r="C14" i="5"/>
  <c r="D14" i="5"/>
  <c r="A15" i="5"/>
  <c r="B15" i="5"/>
  <c r="C15" i="5"/>
  <c r="D15" i="5"/>
  <c r="A16" i="5"/>
  <c r="B16" i="5"/>
  <c r="C16" i="5"/>
  <c r="D16" i="5"/>
  <c r="A17" i="5"/>
  <c r="B17" i="5"/>
  <c r="C17" i="5"/>
  <c r="D17" i="5"/>
  <c r="A18" i="5"/>
  <c r="B18" i="5"/>
  <c r="C18" i="5"/>
  <c r="D18" i="5"/>
  <c r="A19" i="5"/>
  <c r="B19" i="5"/>
  <c r="C19" i="5"/>
  <c r="D19" i="5"/>
  <c r="A20" i="5"/>
  <c r="B20" i="5"/>
  <c r="C20" i="5"/>
  <c r="D20" i="5"/>
  <c r="A21" i="5"/>
  <c r="B21" i="5"/>
  <c r="C21" i="5"/>
  <c r="D21" i="5"/>
  <c r="A22" i="5"/>
  <c r="B22" i="5"/>
  <c r="C22" i="5"/>
  <c r="D22" i="5"/>
  <c r="A23" i="5"/>
  <c r="B23" i="5"/>
  <c r="C23" i="5"/>
  <c r="D23" i="5"/>
  <c r="A24" i="5"/>
  <c r="B24" i="5"/>
  <c r="C24" i="5"/>
  <c r="D24" i="5"/>
  <c r="A25" i="5"/>
  <c r="B25" i="5"/>
  <c r="C25" i="5"/>
  <c r="D25" i="5"/>
  <c r="A26" i="5"/>
  <c r="B26" i="5"/>
  <c r="C26" i="5"/>
  <c r="D26" i="5"/>
  <c r="A27" i="5"/>
  <c r="B27" i="5"/>
  <c r="C27" i="5"/>
  <c r="D27" i="5"/>
  <c r="A28" i="5"/>
  <c r="B28" i="5"/>
  <c r="C28" i="5"/>
  <c r="D28" i="5"/>
  <c r="A29" i="5"/>
  <c r="B29" i="5"/>
  <c r="C29" i="5"/>
  <c r="D29" i="5"/>
  <c r="A30" i="5"/>
  <c r="B30" i="5"/>
  <c r="C30" i="5"/>
  <c r="D30" i="5"/>
  <c r="A31" i="5"/>
  <c r="B31" i="5"/>
  <c r="C31" i="5"/>
  <c r="D31" i="5"/>
  <c r="A32" i="5"/>
  <c r="B32" i="5"/>
  <c r="C32" i="5"/>
  <c r="D32" i="5"/>
  <c r="A33" i="5"/>
  <c r="B33" i="5"/>
  <c r="C33" i="5"/>
  <c r="D33" i="5"/>
  <c r="A34" i="5"/>
  <c r="B34" i="5"/>
  <c r="C34" i="5"/>
  <c r="D34" i="5"/>
  <c r="A35" i="5"/>
  <c r="B35" i="5"/>
  <c r="C35" i="5"/>
  <c r="D35" i="5"/>
  <c r="A36" i="5"/>
  <c r="B36" i="5"/>
  <c r="C36" i="5"/>
  <c r="D36" i="5"/>
  <c r="B4" i="5"/>
  <c r="C4" i="5"/>
  <c r="D4" i="5"/>
  <c r="A4" i="5"/>
  <c r="D1" i="5"/>
  <c r="B4" i="3"/>
  <c r="M23" i="4"/>
  <c r="M22" i="4"/>
  <c r="M21" i="4"/>
  <c r="M20" i="4"/>
  <c r="M19" i="4"/>
  <c r="M18" i="4"/>
  <c r="M17" i="4"/>
  <c r="M16" i="4"/>
  <c r="M15" i="4"/>
  <c r="M14" i="4"/>
  <c r="M13" i="4"/>
  <c r="M12" i="4"/>
  <c r="M11" i="4"/>
  <c r="M10" i="4"/>
  <c r="M9" i="4"/>
  <c r="M8" i="4"/>
  <c r="M7" i="4"/>
  <c r="M6" i="4"/>
  <c r="M5" i="4"/>
  <c r="M4" i="4"/>
  <c r="A27" i="4"/>
  <c r="N4" i="26"/>
  <c r="AD4" i="26"/>
  <c r="AG124" i="3"/>
  <c r="AD3" i="26"/>
  <c r="D1" i="25"/>
  <c r="R35" i="4"/>
  <c r="AI4" i="26"/>
  <c r="AI3" i="26"/>
  <c r="T4" i="26"/>
  <c r="R4" i="26"/>
  <c r="P4" i="26"/>
  <c r="P3" i="26"/>
  <c r="D2" i="38"/>
  <c r="D1" i="43"/>
  <c r="D1" i="12"/>
  <c r="D1" i="17"/>
  <c r="F4" i="26"/>
  <c r="D1" i="21"/>
  <c r="D1" i="32"/>
  <c r="D1" i="8"/>
  <c r="D1" i="9"/>
  <c r="D2" i="11"/>
  <c r="D1" i="13"/>
  <c r="D2" i="16"/>
  <c r="D1" i="18"/>
  <c r="D2" i="20"/>
  <c r="D1" i="22"/>
  <c r="D2" i="24"/>
  <c r="D1" i="33"/>
  <c r="D2" i="37"/>
  <c r="D1" i="47"/>
  <c r="D1" i="30"/>
  <c r="D2" i="49"/>
  <c r="D2" i="34"/>
  <c r="D1" i="48"/>
  <c r="D1" i="6"/>
  <c r="D1" i="10"/>
  <c r="D1" i="14"/>
  <c r="D1" i="19"/>
  <c r="D1" i="23"/>
  <c r="D2" i="44"/>
  <c r="D1" i="36"/>
  <c r="D1" i="40"/>
  <c r="D1" i="42"/>
  <c r="D1" i="46"/>
  <c r="D1" i="31"/>
  <c r="D1" i="35"/>
  <c r="D1" i="39"/>
  <c r="D1" i="41"/>
  <c r="D1" i="45"/>
  <c r="Z3" i="26" l="1"/>
  <c r="Z1" i="26"/>
  <c r="Z5" i="26" s="1"/>
  <c r="AC4" i="3"/>
  <c r="Y3" i="26"/>
  <c r="AB10" i="3"/>
  <c r="Y2" i="26"/>
  <c r="AV121" i="26"/>
  <c r="AU118" i="3" s="1"/>
  <c r="X1" i="26"/>
  <c r="W3" i="26"/>
  <c r="AU7" i="26"/>
  <c r="W2" i="26"/>
  <c r="W1" i="26"/>
  <c r="W5" i="26" s="1"/>
  <c r="Z8" i="3"/>
  <c r="V2" i="26"/>
  <c r="AT99" i="26"/>
  <c r="AU27" i="26"/>
  <c r="AS113" i="26"/>
  <c r="AV105" i="26"/>
  <c r="AU102" i="3" s="1"/>
  <c r="AT73" i="26"/>
  <c r="AV57" i="26"/>
  <c r="AU54" i="3" s="1"/>
  <c r="AS49" i="26"/>
  <c r="Y9" i="3"/>
  <c r="U1" i="26"/>
  <c r="X10" i="3"/>
  <c r="U3" i="26"/>
  <c r="U2" i="26"/>
  <c r="S1" i="26"/>
  <c r="S2" i="26"/>
  <c r="S5" i="26" s="1"/>
  <c r="V7" i="3"/>
  <c r="S3" i="26"/>
  <c r="Q5" i="26"/>
  <c r="Q4" i="26" s="1"/>
  <c r="Q3" i="26"/>
  <c r="T5" i="3"/>
  <c r="R10" i="3"/>
  <c r="O2" i="26"/>
  <c r="O1" i="26"/>
  <c r="O24" i="3"/>
  <c r="L2" i="26"/>
  <c r="L1" i="26"/>
  <c r="L5" i="26" s="1"/>
  <c r="L4" i="26" s="1"/>
  <c r="O96" i="3"/>
  <c r="O8" i="3"/>
  <c r="AS139" i="26"/>
  <c r="AS123" i="26"/>
  <c r="K3" i="26"/>
  <c r="K2" i="26"/>
  <c r="K1" i="26"/>
  <c r="AV17" i="26"/>
  <c r="AU14" i="3" s="1"/>
  <c r="AT9" i="26"/>
  <c r="AS108" i="26"/>
  <c r="AT44" i="26"/>
  <c r="AT119" i="26"/>
  <c r="AV103" i="26"/>
  <c r="AU100" i="3" s="1"/>
  <c r="AT114" i="26"/>
  <c r="AU98" i="26"/>
  <c r="AU90" i="26"/>
  <c r="AU26" i="26"/>
  <c r="AT10" i="26"/>
  <c r="H2" i="26"/>
  <c r="H5" i="26" s="1"/>
  <c r="K5" i="3"/>
  <c r="AS140" i="26"/>
  <c r="AS132" i="26"/>
  <c r="AV124" i="26"/>
  <c r="AU121" i="3" s="1"/>
  <c r="AT116" i="26"/>
  <c r="AV108" i="26"/>
  <c r="AU105" i="3" s="1"/>
  <c r="AV92" i="26"/>
  <c r="AU89" i="3" s="1"/>
  <c r="AU84" i="26"/>
  <c r="AS76" i="26"/>
  <c r="AV60" i="26"/>
  <c r="AU57" i="3" s="1"/>
  <c r="AS52" i="26"/>
  <c r="AV44" i="26"/>
  <c r="AU41" i="3" s="1"/>
  <c r="AS36" i="26"/>
  <c r="AS28" i="26"/>
  <c r="AV12" i="26"/>
  <c r="AU9" i="3" s="1"/>
  <c r="AT72" i="26"/>
  <c r="H3" i="26"/>
  <c r="AS92" i="26"/>
  <c r="AU36" i="26"/>
  <c r="AU12" i="26"/>
  <c r="AT31" i="26"/>
  <c r="AT103" i="26"/>
  <c r="AS23" i="26"/>
  <c r="AS95" i="26"/>
  <c r="AS79" i="26"/>
  <c r="J116" i="3"/>
  <c r="AT111" i="26"/>
  <c r="AT81" i="26"/>
  <c r="AT135" i="26"/>
  <c r="AS103" i="26"/>
  <c r="AT95" i="26"/>
  <c r="AV87" i="26"/>
  <c r="AU84" i="3" s="1"/>
  <c r="AT71" i="26"/>
  <c r="AS63" i="26"/>
  <c r="AV55" i="26"/>
  <c r="AU52" i="3" s="1"/>
  <c r="AS39" i="26"/>
  <c r="AS31" i="26"/>
  <c r="AT23" i="26"/>
  <c r="AS15" i="26"/>
  <c r="AS7" i="26"/>
  <c r="AS116" i="26"/>
  <c r="AT139" i="26"/>
  <c r="AT123" i="26"/>
  <c r="AS115" i="26"/>
  <c r="AT100" i="26"/>
  <c r="AT124" i="26"/>
  <c r="G33" i="3"/>
  <c r="AU83" i="26"/>
  <c r="AU67" i="26"/>
  <c r="AU59" i="26"/>
  <c r="AU43" i="26"/>
  <c r="AS35" i="26"/>
  <c r="AS19" i="26"/>
  <c r="AS82" i="26"/>
  <c r="AT141" i="26"/>
  <c r="AT37" i="26"/>
  <c r="AU34" i="26"/>
  <c r="G111" i="3"/>
  <c r="AS11" i="26"/>
  <c r="AS34" i="26"/>
  <c r="G87" i="3"/>
  <c r="AS128" i="26"/>
  <c r="AV112" i="26"/>
  <c r="AU109" i="3" s="1"/>
  <c r="AS104" i="26"/>
  <c r="AV96" i="26"/>
  <c r="AU93" i="3" s="1"/>
  <c r="AS88" i="26"/>
  <c r="AS80" i="26"/>
  <c r="AV56" i="26"/>
  <c r="AU53" i="3" s="1"/>
  <c r="AS48" i="26"/>
  <c r="AT40" i="26"/>
  <c r="AV32" i="26"/>
  <c r="AU29" i="3" s="1"/>
  <c r="AS16" i="26"/>
  <c r="AV8" i="26"/>
  <c r="AU5" i="3" s="1"/>
  <c r="AU138" i="26"/>
  <c r="AU106" i="26"/>
  <c r="AS106" i="26"/>
  <c r="G23" i="3"/>
  <c r="AS138" i="26"/>
  <c r="AS130" i="26"/>
  <c r="AS122" i="26"/>
  <c r="AU114" i="26"/>
  <c r="AS98" i="26"/>
  <c r="AS90" i="26"/>
  <c r="AS58" i="26"/>
  <c r="AS50" i="26"/>
  <c r="AS26" i="26"/>
  <c r="AS18" i="26"/>
  <c r="AU10" i="26"/>
  <c r="G7" i="3"/>
  <c r="AT27" i="26"/>
  <c r="AU107" i="26"/>
  <c r="AU75" i="26"/>
  <c r="H136" i="3"/>
  <c r="H64" i="3"/>
  <c r="AU35" i="26"/>
  <c r="AS27" i="26"/>
  <c r="AT11" i="26"/>
  <c r="AU131" i="26"/>
  <c r="AT107" i="26"/>
  <c r="H120" i="3"/>
  <c r="H112" i="3"/>
  <c r="H40" i="3"/>
  <c r="H8" i="3"/>
  <c r="AV139" i="26"/>
  <c r="AU136" i="3" s="1"/>
  <c r="AV131" i="26"/>
  <c r="AU128" i="3" s="1"/>
  <c r="AV123" i="26"/>
  <c r="AU120" i="3" s="1"/>
  <c r="AV115" i="26"/>
  <c r="AU112" i="3" s="1"/>
  <c r="AS99" i="26"/>
  <c r="AS91" i="26"/>
  <c r="AS83" i="26"/>
  <c r="AS67" i="26"/>
  <c r="AS59" i="26"/>
  <c r="AS51" i="26"/>
  <c r="AS43" i="26"/>
  <c r="AV35" i="26"/>
  <c r="AU32" i="3" s="1"/>
  <c r="AV27" i="26"/>
  <c r="AU24" i="3" s="1"/>
  <c r="AV19" i="26"/>
  <c r="AU16" i="3" s="1"/>
  <c r="AV11" i="26"/>
  <c r="AU8" i="3" s="1"/>
  <c r="AU11" i="26"/>
  <c r="AT35" i="26"/>
  <c r="AT131" i="26"/>
  <c r="AU115" i="26"/>
  <c r="H16" i="3"/>
  <c r="AS131" i="26"/>
  <c r="AT115" i="26"/>
  <c r="AU91" i="26"/>
  <c r="AU51" i="26"/>
  <c r="H80" i="3"/>
  <c r="AU19" i="26"/>
  <c r="AT19" i="26"/>
  <c r="AU139" i="26"/>
  <c r="AU123" i="26"/>
  <c r="AU99" i="26"/>
  <c r="AT7" i="26"/>
  <c r="AU15" i="26"/>
  <c r="AU143" i="26"/>
  <c r="AU135" i="26"/>
  <c r="AS87" i="26"/>
  <c r="H4" i="3"/>
  <c r="H132" i="3"/>
  <c r="H60" i="3"/>
  <c r="H52" i="3"/>
  <c r="H12" i="3"/>
  <c r="AV39" i="26"/>
  <c r="AU36" i="3" s="1"/>
  <c r="AT15" i="26"/>
  <c r="AT143" i="26"/>
  <c r="H20" i="3"/>
  <c r="AV23" i="26"/>
  <c r="AU20" i="3" s="1"/>
  <c r="AU39" i="26"/>
  <c r="AV127" i="26"/>
  <c r="AU124" i="3" s="1"/>
  <c r="AT39" i="26"/>
  <c r="AU23" i="26"/>
  <c r="AS143" i="26"/>
  <c r="AS135" i="26"/>
  <c r="AU95" i="26"/>
  <c r="H92" i="3"/>
  <c r="H84" i="3"/>
  <c r="H68" i="3"/>
  <c r="H28" i="3"/>
  <c r="AU31" i="26"/>
  <c r="AU119" i="26"/>
  <c r="AU111" i="26"/>
  <c r="AU103" i="26"/>
  <c r="AU79" i="26"/>
  <c r="AT55" i="26"/>
  <c r="AV119" i="26"/>
  <c r="AU116" i="3" s="1"/>
  <c r="AS127" i="26"/>
  <c r="AS119" i="26"/>
  <c r="AS111" i="26"/>
  <c r="AU47" i="26"/>
  <c r="E1" i="26"/>
  <c r="AT127" i="26"/>
  <c r="AU127" i="26"/>
  <c r="AU71" i="26"/>
  <c r="AT47" i="26"/>
  <c r="AV71" i="26"/>
  <c r="AU68" i="3" s="1"/>
  <c r="AV143" i="26"/>
  <c r="AU140" i="3" s="1"/>
  <c r="AV135" i="26"/>
  <c r="AU132" i="3" s="1"/>
  <c r="AV111" i="26"/>
  <c r="AU108" i="3" s="1"/>
  <c r="AV95" i="26"/>
  <c r="AU92" i="3" s="1"/>
  <c r="AV79" i="26"/>
  <c r="AU76" i="3" s="1"/>
  <c r="AT63" i="26"/>
  <c r="AV47" i="26"/>
  <c r="AU44" i="3" s="1"/>
  <c r="AV31" i="26"/>
  <c r="AU28" i="3" s="1"/>
  <c r="AV15" i="26"/>
  <c r="AU12" i="3" s="1"/>
  <c r="AS9" i="26"/>
  <c r="AV9" i="26"/>
  <c r="AU6" i="3" s="1"/>
  <c r="AU33" i="26"/>
  <c r="AU137" i="26"/>
  <c r="AS57" i="26"/>
  <c r="AV97" i="26"/>
  <c r="AU94" i="3" s="1"/>
  <c r="AT33" i="26"/>
  <c r="J54" i="3"/>
  <c r="J46" i="3"/>
  <c r="AS73" i="26"/>
  <c r="J70" i="3"/>
  <c r="AU105" i="26"/>
  <c r="AV49" i="26"/>
  <c r="AU46" i="3" s="1"/>
  <c r="AT105" i="26"/>
  <c r="AU81" i="26"/>
  <c r="G1" i="26"/>
  <c r="AS33" i="26"/>
  <c r="AU25" i="26"/>
  <c r="AT137" i="26"/>
  <c r="AU129" i="26"/>
  <c r="AU121" i="26"/>
  <c r="AS105" i="26"/>
  <c r="AU97" i="26"/>
  <c r="AS81" i="26"/>
  <c r="AU41" i="26"/>
  <c r="AV137" i="26"/>
  <c r="AU134" i="3" s="1"/>
  <c r="AV89" i="26"/>
  <c r="AU86" i="3" s="1"/>
  <c r="AV41" i="26"/>
  <c r="AU38" i="3" s="1"/>
  <c r="AT25" i="26"/>
  <c r="AU17" i="26"/>
  <c r="AS137" i="26"/>
  <c r="AT129" i="26"/>
  <c r="AT121" i="26"/>
  <c r="AT97" i="26"/>
  <c r="AU89" i="26"/>
  <c r="AU49" i="26"/>
  <c r="AT41" i="26"/>
  <c r="J118" i="3"/>
  <c r="AV129" i="26"/>
  <c r="AU126" i="3" s="1"/>
  <c r="AS25" i="26"/>
  <c r="AT17" i="26"/>
  <c r="AS129" i="26"/>
  <c r="AS121" i="26"/>
  <c r="AS97" i="26"/>
  <c r="AT89" i="26"/>
  <c r="AT49" i="26"/>
  <c r="AS41" i="26"/>
  <c r="J110" i="3"/>
  <c r="J102" i="3"/>
  <c r="AV81" i="26"/>
  <c r="AU78" i="3" s="1"/>
  <c r="AV33" i="26"/>
  <c r="AU30" i="3" s="1"/>
  <c r="AS17" i="26"/>
  <c r="AU113" i="26"/>
  <c r="AS89" i="26"/>
  <c r="J14" i="3"/>
  <c r="AV73" i="26"/>
  <c r="AU70" i="3" s="1"/>
  <c r="AV25" i="26"/>
  <c r="AU22" i="3" s="1"/>
  <c r="AU9" i="26"/>
  <c r="AT113" i="26"/>
  <c r="AU73" i="26"/>
  <c r="AU57" i="26"/>
  <c r="J6" i="3"/>
  <c r="AV113" i="26"/>
  <c r="AU110" i="3" s="1"/>
  <c r="AT57" i="26"/>
  <c r="AU96" i="26"/>
  <c r="AV80" i="26"/>
  <c r="AU77" i="3" s="1"/>
  <c r="J93" i="3"/>
  <c r="AU24" i="26"/>
  <c r="AU136" i="26"/>
  <c r="AV104" i="26"/>
  <c r="AU101" i="3" s="1"/>
  <c r="AV24" i="26"/>
  <c r="AU21" i="3" s="1"/>
  <c r="AT120" i="26"/>
  <c r="AU120" i="26"/>
  <c r="AS112" i="26"/>
  <c r="AS72" i="26"/>
  <c r="AS40" i="26"/>
  <c r="J101" i="3"/>
  <c r="J69" i="3"/>
  <c r="AV136" i="26"/>
  <c r="AU133" i="3" s="1"/>
  <c r="G3" i="26"/>
  <c r="G2" i="26"/>
  <c r="AU77" i="26"/>
  <c r="AT24" i="26"/>
  <c r="AT136" i="26"/>
  <c r="AS120" i="26"/>
  <c r="AT96" i="26"/>
  <c r="J53" i="3"/>
  <c r="AV128" i="26"/>
  <c r="AU125" i="3" s="1"/>
  <c r="AV48" i="26"/>
  <c r="AU45" i="3" s="1"/>
  <c r="AS24" i="26"/>
  <c r="AU8" i="26"/>
  <c r="AS136" i="26"/>
  <c r="AS96" i="26"/>
  <c r="J45" i="3"/>
  <c r="J37" i="3"/>
  <c r="J29" i="3"/>
  <c r="AV72" i="26"/>
  <c r="AU69" i="3" s="1"/>
  <c r="AT8" i="26"/>
  <c r="AU104" i="26"/>
  <c r="AU64" i="26"/>
  <c r="AU56" i="26"/>
  <c r="AU48" i="26"/>
  <c r="J85" i="3"/>
  <c r="J13" i="3"/>
  <c r="AV120" i="26"/>
  <c r="AU117" i="3" s="1"/>
  <c r="AV40" i="26"/>
  <c r="AU37" i="3" s="1"/>
  <c r="AV16" i="26"/>
  <c r="AU13" i="3" s="1"/>
  <c r="AT32" i="26"/>
  <c r="AU16" i="26"/>
  <c r="AS8" i="26"/>
  <c r="AU128" i="26"/>
  <c r="AT104" i="26"/>
  <c r="AU88" i="26"/>
  <c r="AU80" i="26"/>
  <c r="AT64" i="26"/>
  <c r="AT56" i="26"/>
  <c r="AT48" i="26"/>
  <c r="J125" i="3"/>
  <c r="AV64" i="26"/>
  <c r="AU61" i="3" s="1"/>
  <c r="AU32" i="26"/>
  <c r="AS32" i="26"/>
  <c r="AT16" i="26"/>
  <c r="AT128" i="26"/>
  <c r="AU112" i="26"/>
  <c r="AT88" i="26"/>
  <c r="AT80" i="26"/>
  <c r="AU72" i="26"/>
  <c r="AS64" i="26"/>
  <c r="AS56" i="26"/>
  <c r="AU40" i="26"/>
  <c r="J77" i="3"/>
  <c r="J5" i="3"/>
  <c r="AV88" i="26"/>
  <c r="AU85" i="3" s="1"/>
  <c r="AT112" i="26"/>
  <c r="J109" i="3"/>
  <c r="AU125" i="26"/>
  <c r="AS101" i="26"/>
  <c r="G74" i="3"/>
  <c r="U32" i="4"/>
  <c r="T42" i="4"/>
  <c r="S16" i="4"/>
  <c r="S35" i="4"/>
  <c r="U41" i="4"/>
  <c r="R39" i="4"/>
  <c r="R28" i="4"/>
  <c r="S36" i="4"/>
  <c r="T41" i="4"/>
  <c r="T32" i="4"/>
  <c r="U35" i="4"/>
  <c r="U42" i="4"/>
  <c r="U37" i="4"/>
  <c r="R40" i="4"/>
  <c r="R31" i="4"/>
  <c r="S37" i="4"/>
  <c r="T33" i="4"/>
  <c r="U40" i="4"/>
  <c r="U36" i="4"/>
  <c r="U31" i="4"/>
  <c r="R38" i="4"/>
  <c r="S43" i="4"/>
  <c r="S34" i="4"/>
  <c r="T40" i="4"/>
  <c r="T31" i="4"/>
  <c r="T18" i="4"/>
  <c r="U30" i="4"/>
  <c r="U39" i="4"/>
  <c r="U34" i="4"/>
  <c r="U28" i="4"/>
  <c r="R36" i="4"/>
  <c r="S41" i="4"/>
  <c r="S32" i="4"/>
  <c r="T38" i="4"/>
  <c r="R30" i="4"/>
  <c r="R43" i="4"/>
  <c r="R34" i="4"/>
  <c r="S40" i="4"/>
  <c r="S31" i="4"/>
  <c r="T37" i="4"/>
  <c r="T36" i="4"/>
  <c r="T35" i="4"/>
  <c r="U38" i="4"/>
  <c r="U33" i="4"/>
  <c r="R42" i="4"/>
  <c r="R33" i="4"/>
  <c r="S39" i="4"/>
  <c r="S28" i="4"/>
  <c r="T30" i="4"/>
  <c r="S30" i="4"/>
  <c r="U43" i="4"/>
  <c r="R41" i="4"/>
  <c r="R32" i="4"/>
  <c r="S38" i="4"/>
  <c r="T43" i="4"/>
  <c r="AC3" i="26"/>
  <c r="AC1" i="26"/>
  <c r="AC2" i="26"/>
  <c r="S26" i="4"/>
  <c r="T26" i="4"/>
  <c r="R26" i="4"/>
  <c r="Z4" i="26"/>
  <c r="U26" i="4"/>
  <c r="Y5" i="26"/>
  <c r="X3" i="26"/>
  <c r="X2" i="26"/>
  <c r="X5" i="26" s="1"/>
  <c r="AS68" i="26"/>
  <c r="AA65" i="3"/>
  <c r="S23" i="4"/>
  <c r="R23" i="4"/>
  <c r="T23" i="4"/>
  <c r="W4" i="26"/>
  <c r="U23" i="4" s="1"/>
  <c r="AU65" i="26"/>
  <c r="V3" i="26"/>
  <c r="V1" i="26"/>
  <c r="V5" i="26" s="1"/>
  <c r="V4" i="26" s="1"/>
  <c r="AT65" i="26"/>
  <c r="AV65" i="26"/>
  <c r="AU62" i="3" s="1"/>
  <c r="AS65" i="26"/>
  <c r="U5" i="26"/>
  <c r="U4" i="26" s="1"/>
  <c r="S17" i="4"/>
  <c r="S12" i="4"/>
  <c r="J1" i="26"/>
  <c r="AS61" i="26"/>
  <c r="J3" i="26"/>
  <c r="J2" i="26"/>
  <c r="H51" i="3"/>
  <c r="E3" i="26"/>
  <c r="E2" i="26"/>
  <c r="E5" i="26" s="1"/>
  <c r="AT68" i="26"/>
  <c r="AT84" i="26"/>
  <c r="P137" i="3"/>
  <c r="P81" i="3"/>
  <c r="P33" i="3"/>
  <c r="M3" i="26"/>
  <c r="AU116" i="26"/>
  <c r="AU108" i="26"/>
  <c r="AU92" i="26"/>
  <c r="AS84" i="26"/>
  <c r="AS71" i="26"/>
  <c r="AT60" i="26"/>
  <c r="AS47" i="26"/>
  <c r="P132" i="3"/>
  <c r="P113" i="3"/>
  <c r="P65" i="3"/>
  <c r="P49" i="3"/>
  <c r="P9" i="3"/>
  <c r="AV116" i="26"/>
  <c r="AU113" i="3" s="1"/>
  <c r="AV100" i="26"/>
  <c r="AU97" i="3" s="1"/>
  <c r="AV84" i="26"/>
  <c r="AU81" i="3" s="1"/>
  <c r="AV68" i="26"/>
  <c r="AU65" i="3" s="1"/>
  <c r="AV52" i="26"/>
  <c r="AU49" i="3" s="1"/>
  <c r="AV36" i="26"/>
  <c r="AU33" i="3" s="1"/>
  <c r="AV20" i="26"/>
  <c r="AU17" i="3" s="1"/>
  <c r="AU60" i="26"/>
  <c r="AU124" i="26"/>
  <c r="AT108" i="26"/>
  <c r="AU100" i="26"/>
  <c r="AT92" i="26"/>
  <c r="AT79" i="26"/>
  <c r="AU68" i="26"/>
  <c r="AS60" i="26"/>
  <c r="AU55" i="26"/>
  <c r="AU44" i="26"/>
  <c r="P129" i="3"/>
  <c r="P92" i="3"/>
  <c r="P28" i="3"/>
  <c r="AV77" i="26"/>
  <c r="AU74" i="3" s="1"/>
  <c r="AT36" i="26"/>
  <c r="AU28" i="26"/>
  <c r="AU20" i="26"/>
  <c r="AT12" i="26"/>
  <c r="AU140" i="26"/>
  <c r="AU132" i="26"/>
  <c r="AS124" i="26"/>
  <c r="AS100" i="26"/>
  <c r="AU87" i="26"/>
  <c r="AU63" i="26"/>
  <c r="AS55" i="26"/>
  <c r="AS44" i="26"/>
  <c r="P4" i="3"/>
  <c r="P105" i="3"/>
  <c r="P44" i="3"/>
  <c r="AV63" i="26"/>
  <c r="AU60" i="3" s="1"/>
  <c r="AT28" i="26"/>
  <c r="AT20" i="26"/>
  <c r="AS12" i="26"/>
  <c r="AT140" i="26"/>
  <c r="AT132" i="26"/>
  <c r="AT87" i="26"/>
  <c r="AU76" i="26"/>
  <c r="AU52" i="26"/>
  <c r="P121" i="3"/>
  <c r="P89" i="3"/>
  <c r="P73" i="3"/>
  <c r="P57" i="3"/>
  <c r="P41" i="3"/>
  <c r="AV76" i="26"/>
  <c r="AU73" i="3" s="1"/>
  <c r="AV28" i="26"/>
  <c r="AU25" i="3" s="1"/>
  <c r="AS20" i="26"/>
  <c r="AT76" i="26"/>
  <c r="AT52" i="26"/>
  <c r="AV7" i="26"/>
  <c r="AU4" i="3" s="1"/>
  <c r="AS22" i="26"/>
  <c r="D1" i="26"/>
  <c r="D2" i="26"/>
  <c r="AT142" i="26"/>
  <c r="AT134" i="26"/>
  <c r="AT126" i="26"/>
  <c r="AT118" i="26"/>
  <c r="AT110" i="26"/>
  <c r="AT102" i="26"/>
  <c r="AT94" i="26"/>
  <c r="AV125" i="26"/>
  <c r="AU122" i="3" s="1"/>
  <c r="AV109" i="26"/>
  <c r="AU106" i="3" s="1"/>
  <c r="AV93" i="26"/>
  <c r="AU90" i="3" s="1"/>
  <c r="AS77" i="26"/>
  <c r="AV69" i="26"/>
  <c r="AU66" i="3" s="1"/>
  <c r="AU61" i="26"/>
  <c r="AS53" i="26"/>
  <c r="AV29" i="26"/>
  <c r="AU26" i="3" s="1"/>
  <c r="AS21" i="26"/>
  <c r="AS13" i="26"/>
  <c r="D3" i="26"/>
  <c r="AV13" i="26"/>
  <c r="AU10" i="3" s="1"/>
  <c r="AT86" i="26"/>
  <c r="AT78" i="26"/>
  <c r="AS62" i="26"/>
  <c r="AS54" i="26"/>
  <c r="AS46" i="26"/>
  <c r="AT38" i="26"/>
  <c r="AT30" i="26"/>
  <c r="AT22" i="26"/>
  <c r="AT14" i="26"/>
  <c r="AA3" i="26"/>
  <c r="AA2" i="26"/>
  <c r="AA5" i="26" s="1"/>
  <c r="U6" i="4"/>
  <c r="S18" i="4"/>
  <c r="R6" i="4"/>
  <c r="U12" i="4"/>
  <c r="U16" i="4"/>
  <c r="U20" i="4"/>
  <c r="T6" i="4"/>
  <c r="S6" i="4"/>
  <c r="R12" i="4"/>
  <c r="R16" i="4"/>
  <c r="S20" i="4"/>
  <c r="T12" i="4"/>
  <c r="U18" i="4"/>
  <c r="R20" i="4"/>
  <c r="T20" i="4"/>
  <c r="T16" i="4"/>
  <c r="R18" i="4"/>
  <c r="T21" i="4"/>
  <c r="R22" i="4"/>
  <c r="T14" i="4"/>
  <c r="U17" i="4"/>
  <c r="R21" i="4"/>
  <c r="S14" i="4"/>
  <c r="R17" i="4"/>
  <c r="S22" i="4"/>
  <c r="T22" i="4"/>
  <c r="T17" i="4"/>
  <c r="U21" i="4"/>
  <c r="U14" i="4"/>
  <c r="R14" i="4"/>
  <c r="AT34" i="26"/>
  <c r="AS10" i="26"/>
  <c r="AS114" i="26"/>
  <c r="AT106" i="26"/>
  <c r="P135" i="3"/>
  <c r="P111" i="3"/>
  <c r="P87" i="3"/>
  <c r="P47" i="3"/>
  <c r="P23" i="3"/>
  <c r="M2" i="26"/>
  <c r="M1" i="26"/>
  <c r="AV140" i="26"/>
  <c r="AU137" i="3" s="1"/>
  <c r="AV132" i="26"/>
  <c r="AU129" i="3" s="1"/>
  <c r="AT26" i="26"/>
  <c r="AT138" i="26"/>
  <c r="AT98" i="26"/>
  <c r="AT90" i="26"/>
  <c r="AT82" i="26"/>
  <c r="AU74" i="26"/>
  <c r="AU66" i="26"/>
  <c r="P95" i="3"/>
  <c r="P7" i="3"/>
  <c r="AU82" i="26"/>
  <c r="P119" i="3"/>
  <c r="AU130" i="26"/>
  <c r="AT74" i="26"/>
  <c r="AT66" i="26"/>
  <c r="AU58" i="26"/>
  <c r="AU50" i="26"/>
  <c r="AU42" i="26"/>
  <c r="P55" i="3"/>
  <c r="AV130" i="26"/>
  <c r="AU127" i="3" s="1"/>
  <c r="AV122" i="26"/>
  <c r="AU119" i="3" s="1"/>
  <c r="AV114" i="26"/>
  <c r="AU111" i="3" s="1"/>
  <c r="AV106" i="26"/>
  <c r="AU103" i="3" s="1"/>
  <c r="AV98" i="26"/>
  <c r="AU95" i="3" s="1"/>
  <c r="AV90" i="26"/>
  <c r="AU87" i="3" s="1"/>
  <c r="AV82" i="26"/>
  <c r="AU79" i="3" s="1"/>
  <c r="AV74" i="26"/>
  <c r="AU71" i="3" s="1"/>
  <c r="AV66" i="26"/>
  <c r="AU63" i="3" s="1"/>
  <c r="AV58" i="26"/>
  <c r="AU55" i="3" s="1"/>
  <c r="AV50" i="26"/>
  <c r="AU47" i="3" s="1"/>
  <c r="AV42" i="26"/>
  <c r="AU39" i="3" s="1"/>
  <c r="AV34" i="26"/>
  <c r="AU31" i="3" s="1"/>
  <c r="AV26" i="26"/>
  <c r="AU23" i="3" s="1"/>
  <c r="AV18" i="26"/>
  <c r="AU15" i="3" s="1"/>
  <c r="AV10" i="26"/>
  <c r="AU7" i="3" s="1"/>
  <c r="AU18" i="26"/>
  <c r="AT130" i="26"/>
  <c r="AU122" i="26"/>
  <c r="AS74" i="26"/>
  <c r="AS66" i="26"/>
  <c r="AT58" i="26"/>
  <c r="AT50" i="26"/>
  <c r="AT42" i="26"/>
  <c r="P127" i="3"/>
  <c r="AT18" i="26"/>
  <c r="AT122" i="26"/>
  <c r="AS42" i="26"/>
  <c r="P15" i="3"/>
  <c r="AV138" i="26"/>
  <c r="AU135" i="3" s="1"/>
  <c r="AS38" i="26"/>
  <c r="L19" i="3"/>
  <c r="AS134" i="26"/>
  <c r="L51" i="3"/>
  <c r="AS14" i="26"/>
  <c r="L107" i="3"/>
  <c r="AS30" i="26"/>
  <c r="L75" i="3"/>
  <c r="AS142" i="26"/>
  <c r="L35" i="3"/>
  <c r="AU37" i="26"/>
  <c r="AS29" i="26"/>
  <c r="AU141" i="26"/>
  <c r="AS133" i="26"/>
  <c r="AS117" i="26"/>
  <c r="AT101" i="26"/>
  <c r="AS85" i="26"/>
  <c r="AT61" i="26"/>
  <c r="L122" i="3"/>
  <c r="L106" i="3"/>
  <c r="L50" i="3"/>
  <c r="AV117" i="26"/>
  <c r="AU114" i="3" s="1"/>
  <c r="AV53" i="26"/>
  <c r="AU50" i="3" s="1"/>
  <c r="AS37" i="26"/>
  <c r="AU13" i="26"/>
  <c r="AS141" i="26"/>
  <c r="AT125" i="26"/>
  <c r="AT77" i="26"/>
  <c r="AU53" i="26"/>
  <c r="L10" i="3"/>
  <c r="AV141" i="26"/>
  <c r="AU138" i="3" s="1"/>
  <c r="AV101" i="26"/>
  <c r="AU98" i="3" s="1"/>
  <c r="AV37" i="26"/>
  <c r="AU34" i="3" s="1"/>
  <c r="AT13" i="26"/>
  <c r="AS125" i="26"/>
  <c r="AU109" i="26"/>
  <c r="AU93" i="26"/>
  <c r="AT53" i="26"/>
  <c r="AV61" i="26"/>
  <c r="AU58" i="3" s="1"/>
  <c r="AU21" i="26"/>
  <c r="AT109" i="26"/>
  <c r="AT93" i="26"/>
  <c r="AU69" i="26"/>
  <c r="L18" i="3"/>
  <c r="AV85" i="26"/>
  <c r="AU82" i="3" s="1"/>
  <c r="AV21" i="26"/>
  <c r="AU18" i="3" s="1"/>
  <c r="AT21" i="26"/>
  <c r="AS109" i="26"/>
  <c r="AS93" i="26"/>
  <c r="AT69" i="26"/>
  <c r="AU45" i="26"/>
  <c r="L26" i="3"/>
  <c r="AV45" i="26"/>
  <c r="AU42" i="3" s="1"/>
  <c r="I1" i="26"/>
  <c r="AU29" i="26"/>
  <c r="AU133" i="26"/>
  <c r="AU117" i="26"/>
  <c r="AU85" i="26"/>
  <c r="AS69" i="26"/>
  <c r="AT45" i="26"/>
  <c r="AT29" i="26"/>
  <c r="AT133" i="26"/>
  <c r="AT117" i="26"/>
  <c r="AU101" i="26"/>
  <c r="AT85" i="26"/>
  <c r="AS45" i="26"/>
  <c r="AV133" i="26"/>
  <c r="AU130" i="3" s="1"/>
  <c r="L131" i="3"/>
  <c r="L115" i="3"/>
  <c r="L83" i="3"/>
  <c r="I3" i="26"/>
  <c r="AV126" i="26"/>
  <c r="AU123" i="3" s="1"/>
  <c r="AV118" i="26"/>
  <c r="AU115" i="3" s="1"/>
  <c r="AV110" i="26"/>
  <c r="AU107" i="3" s="1"/>
  <c r="AV102" i="26"/>
  <c r="AU99" i="3" s="1"/>
  <c r="AV94" i="26"/>
  <c r="AU91" i="3" s="1"/>
  <c r="AV86" i="26"/>
  <c r="AU83" i="3" s="1"/>
  <c r="AV78" i="26"/>
  <c r="AU75" i="3" s="1"/>
  <c r="AV70" i="26"/>
  <c r="AU67" i="3" s="1"/>
  <c r="AV62" i="26"/>
  <c r="AU59" i="3" s="1"/>
  <c r="AV54" i="26"/>
  <c r="AU51" i="3" s="1"/>
  <c r="AV46" i="26"/>
  <c r="AU43" i="3" s="1"/>
  <c r="AV38" i="26"/>
  <c r="AU35" i="3" s="1"/>
  <c r="AV30" i="26"/>
  <c r="AU27" i="3" s="1"/>
  <c r="AV22" i="26"/>
  <c r="AU19" i="3" s="1"/>
  <c r="AV14" i="26"/>
  <c r="AU11" i="3" s="1"/>
  <c r="AU126" i="26"/>
  <c r="AU118" i="26"/>
  <c r="AU110" i="26"/>
  <c r="AU102" i="26"/>
  <c r="AU94" i="26"/>
  <c r="AU86" i="26"/>
  <c r="AU78" i="26"/>
  <c r="AU70" i="26"/>
  <c r="AU62" i="26"/>
  <c r="AU54" i="26"/>
  <c r="AU46" i="26"/>
  <c r="L123" i="3"/>
  <c r="L91" i="3"/>
  <c r="L59" i="3"/>
  <c r="L43" i="3"/>
  <c r="L27" i="3"/>
  <c r="L11" i="3"/>
  <c r="AV142" i="26"/>
  <c r="AU139" i="3" s="1"/>
  <c r="AV134" i="26"/>
  <c r="AU131" i="3" s="1"/>
  <c r="AT70" i="26"/>
  <c r="AT62" i="26"/>
  <c r="AT54" i="26"/>
  <c r="AT46" i="26"/>
  <c r="L139" i="3"/>
  <c r="I2" i="26"/>
  <c r="I5" i="26" s="1"/>
  <c r="AU38" i="26"/>
  <c r="AU30" i="26"/>
  <c r="AU22" i="26"/>
  <c r="AU14" i="26"/>
  <c r="AU142" i="26"/>
  <c r="AU134" i="26"/>
  <c r="AS126" i="26"/>
  <c r="AS118" i="26"/>
  <c r="AS110" i="26"/>
  <c r="AS102" i="26"/>
  <c r="AS94" i="26"/>
  <c r="AT91" i="26"/>
  <c r="AS86" i="26"/>
  <c r="AT83" i="26"/>
  <c r="AS78" i="26"/>
  <c r="AT75" i="26"/>
  <c r="AS70" i="26"/>
  <c r="AT67" i="26"/>
  <c r="AT59" i="26"/>
  <c r="AT51" i="26"/>
  <c r="AT43" i="26"/>
  <c r="L137" i="3"/>
  <c r="L111" i="3"/>
  <c r="L99" i="3"/>
  <c r="L79" i="3"/>
  <c r="L55" i="3"/>
  <c r="L39" i="3"/>
  <c r="L23" i="3"/>
  <c r="L7" i="3"/>
  <c r="AV107" i="26"/>
  <c r="AU104" i="3" s="1"/>
  <c r="AV99" i="26"/>
  <c r="AU96" i="3" s="1"/>
  <c r="AV91" i="26"/>
  <c r="AU88" i="3" s="1"/>
  <c r="AV83" i="26"/>
  <c r="AU80" i="3" s="1"/>
  <c r="AV75" i="26"/>
  <c r="AU72" i="3" s="1"/>
  <c r="AV67" i="26"/>
  <c r="AU64" i="3" s="1"/>
  <c r="AV59" i="26"/>
  <c r="AU56" i="3" s="1"/>
  <c r="AV51" i="26"/>
  <c r="AU48" i="3" s="1"/>
  <c r="AV43" i="26"/>
  <c r="AU40" i="3" s="1"/>
  <c r="AS107" i="26"/>
  <c r="AS75" i="26"/>
  <c r="L128" i="3"/>
  <c r="D2" i="7"/>
  <c r="S21" i="4" l="1"/>
  <c r="S4" i="26"/>
  <c r="T19" i="4"/>
  <c r="S19" i="4"/>
  <c r="R19" i="4"/>
  <c r="U19" i="4"/>
  <c r="O5" i="26"/>
  <c r="K5" i="26"/>
  <c r="J5" i="26"/>
  <c r="H4" i="26"/>
  <c r="T8" i="4"/>
  <c r="U8" i="4"/>
  <c r="S8" i="4"/>
  <c r="R8" i="4"/>
  <c r="G5" i="26"/>
  <c r="G4" i="26" s="1"/>
  <c r="U7" i="4" s="1"/>
  <c r="S7" i="4"/>
  <c r="R7" i="4"/>
  <c r="T7" i="4"/>
  <c r="AC5" i="26"/>
  <c r="T25" i="4"/>
  <c r="S25" i="4"/>
  <c r="R25" i="4"/>
  <c r="Y4" i="26"/>
  <c r="U25" i="4"/>
  <c r="S24" i="4"/>
  <c r="R24" i="4"/>
  <c r="X4" i="26"/>
  <c r="U24" i="4"/>
  <c r="T24" i="4"/>
  <c r="U22" i="4"/>
  <c r="J4" i="26"/>
  <c r="U10" i="4" s="1"/>
  <c r="T10" i="4"/>
  <c r="R10" i="4"/>
  <c r="S10" i="4"/>
  <c r="E4" i="26"/>
  <c r="U5" i="4" s="1"/>
  <c r="T5" i="4"/>
  <c r="R5" i="4"/>
  <c r="S5" i="4"/>
  <c r="D5" i="26"/>
  <c r="T4" i="4" s="1"/>
  <c r="R27" i="4"/>
  <c r="S27" i="4"/>
  <c r="AA4" i="26"/>
  <c r="U27" i="4"/>
  <c r="T27" i="4"/>
  <c r="M5" i="26"/>
  <c r="R9" i="4"/>
  <c r="I4" i="26"/>
  <c r="U9" i="4" s="1"/>
  <c r="S9" i="4"/>
  <c r="T9" i="4"/>
  <c r="AZ11" i="26"/>
  <c r="C24" i="4" s="1"/>
  <c r="AY11" i="26"/>
  <c r="AZ12" i="26"/>
  <c r="C25" i="4" s="1"/>
  <c r="AY12" i="26"/>
  <c r="B25" i="4" s="1"/>
  <c r="AZ13" i="26"/>
  <c r="C26" i="4" s="1"/>
  <c r="BA12" i="26"/>
  <c r="AY13" i="26"/>
  <c r="B26" i="4" s="1"/>
  <c r="BA13" i="26"/>
  <c r="BA11" i="26"/>
  <c r="O4" i="26" l="1"/>
  <c r="U15" i="4" s="1"/>
  <c r="T15" i="4"/>
  <c r="S15" i="4"/>
  <c r="R15" i="4"/>
  <c r="K4" i="26"/>
  <c r="U11" i="4" s="1"/>
  <c r="R11" i="4"/>
  <c r="S11" i="4"/>
  <c r="T11" i="4"/>
  <c r="T29" i="4"/>
  <c r="AC4" i="26"/>
  <c r="U29" i="4" s="1"/>
  <c r="R29" i="4"/>
  <c r="S29" i="4"/>
  <c r="D4" i="26"/>
  <c r="U4" i="4" s="1"/>
  <c r="R4" i="4"/>
  <c r="S4" i="4"/>
  <c r="T13" i="4"/>
  <c r="S13" i="4"/>
  <c r="R13" i="4"/>
  <c r="M4" i="26"/>
  <c r="U13" i="4" s="1"/>
  <c r="BB11" i="26"/>
  <c r="AZ22" i="26" s="1"/>
  <c r="B24" i="4"/>
  <c r="BB13" i="26"/>
  <c r="AY24" i="26" s="1"/>
  <c r="B20" i="4" s="1"/>
  <c r="BA14" i="26"/>
  <c r="AZ14" i="26"/>
  <c r="C27" i="4" s="1"/>
  <c r="AY14" i="26"/>
  <c r="BB12" i="26"/>
  <c r="AZ23" i="26" s="1"/>
  <c r="C19" i="4" s="1"/>
  <c r="U45" i="4" l="1"/>
  <c r="AX34" i="26" s="1"/>
  <c r="AY34" i="26" s="1"/>
  <c r="AZ24" i="26"/>
  <c r="C20" i="4" s="1"/>
  <c r="AY31" i="26"/>
  <c r="B7" i="4" s="1"/>
  <c r="AY22" i="26"/>
  <c r="AY29" i="26" s="1"/>
  <c r="B5" i="4" s="1"/>
  <c r="U47" i="4"/>
  <c r="U46" i="4"/>
  <c r="AZ31" i="26"/>
  <c r="C7" i="4" s="1"/>
  <c r="BB14" i="26"/>
  <c r="AY23" i="26"/>
  <c r="B19" i="4" s="1"/>
  <c r="AZ30" i="26"/>
  <c r="AY37" i="26" s="1"/>
  <c r="AY30" i="26"/>
  <c r="B6" i="4" s="1"/>
  <c r="AX37" i="26" s="1"/>
  <c r="B27" i="4"/>
  <c r="C18" i="4"/>
  <c r="AZ29" i="26"/>
  <c r="C5" i="4" s="1"/>
  <c r="B18" i="4" l="1"/>
  <c r="C6" i="4"/>
</calcChain>
</file>

<file path=xl/sharedStrings.xml><?xml version="1.0" encoding="utf-8"?>
<sst xmlns="http://schemas.openxmlformats.org/spreadsheetml/2006/main" count="7111" uniqueCount="640">
  <si>
    <t>RGAA 4 – GRILLE D'ÉVALUATION</t>
  </si>
  <si>
    <t>Échantillon évalué</t>
  </si>
  <si>
    <t xml:space="preserve">Date : </t>
  </si>
  <si>
    <t xml:space="preserve">Auditeur : </t>
  </si>
  <si>
    <t xml:space="preserve">Contexte : </t>
  </si>
  <si>
    <t xml:space="preserve">Site : </t>
  </si>
  <si>
    <t xml:space="preserve">Niveau évalué : </t>
  </si>
  <si>
    <t>AA</t>
  </si>
  <si>
    <t>N° page</t>
  </si>
  <si>
    <t>Titre de la page</t>
  </si>
  <si>
    <t>Commentaire</t>
  </si>
  <si>
    <t>P01</t>
  </si>
  <si>
    <t>Sommaire du JO</t>
  </si>
  <si>
    <t>https://beta.legifrance.gouv.fr/jorf/jo</t>
  </si>
  <si>
    <t>P02</t>
  </si>
  <si>
    <t>Liste de JO</t>
  </si>
  <si>
    <t>https://beta.legifrance.gouv.fr/jorf/jo/period/?datePubli=02%2F04%2F2019+%3E+10%2F04%2F2019</t>
  </si>
  <si>
    <t>P03</t>
  </si>
  <si>
    <t>Liste des tables du JO</t>
  </si>
  <si>
    <t>https://beta.legifrance.gouv.fr/jorf/tb/year/?date-start=2011&amp;date-end=2015</t>
  </si>
  <si>
    <t>P04</t>
  </si>
  <si>
    <t>Résultat de recherche transverse</t>
  </si>
  <si>
    <t>https://beta.legifrance.gouv.fr/search/all?tab_selection=all&amp;searchField=ALL&amp;query=mariage&amp;page=1&amp;init=true</t>
  </si>
  <si>
    <t>P05</t>
  </si>
  <si>
    <t>Résultat de recherche des codes</t>
  </si>
  <si>
    <t>https://beta.legifrance.gouv.fr/search/code?tab_selection=code&amp;searchField=ALL&amp;query=mariage&amp;page=1&amp;init=true</t>
  </si>
  <si>
    <t>P06</t>
  </si>
  <si>
    <t>Sommaire d'un code</t>
  </si>
  <si>
    <t>https://beta.legifrance.gouv.fr/codes/texte_lc/LEGITEXT000006070721/2019-04-19/</t>
  </si>
  <si>
    <t>P07</t>
  </si>
  <si>
    <t>Section de code</t>
  </si>
  <si>
    <t>https://beta.legifrance.gouv.fr/codes/section_lc/LEGITEXT000006070721/LEGISCTA000006136513/2019-04-19/#LEGISCTA000006136513</t>
  </si>
  <si>
    <t>P08</t>
  </si>
  <si>
    <t>Résultat de recherche LODA</t>
  </si>
  <si>
    <t>https://beta.legifrance.gouv.fr/search/lois?tab_selection=lawarticledecree&amp;searchField=ALL&amp;query=mariage&amp;page=1&amp;init=true&amp;dateSignature=&amp;datePublication=</t>
  </si>
  <si>
    <t>P09</t>
  </si>
  <si>
    <t>Texte LODA</t>
  </si>
  <si>
    <t>https://beta.legifrance.gouv.fr/loda/texte_lc/JORFTEXT000038376468/2019-04-19/</t>
  </si>
  <si>
    <t>P10</t>
  </si>
  <si>
    <t>Résultat de recherche JORF</t>
  </si>
  <si>
    <t>https://beta.legifrance.gouv.fr/search/jorf?tab_selection=jorf&amp;searchField=ALL&amp;query=mariage&amp;page=1&amp;init=true&amp;dateSignature=&amp;datePublication=</t>
  </si>
  <si>
    <t>P11</t>
  </si>
  <si>
    <t>Texte JORF</t>
  </si>
  <si>
    <t>https://beta.legifrance.gouv.fr/jorf/texte_jo/JORFTEXT000038376468</t>
  </si>
  <si>
    <t>Non testé. Similaire à P09 à part lien PDF conforme.</t>
  </si>
  <si>
    <t>P12</t>
  </si>
  <si>
    <t>Résultat de recherche jurisprudence constitutionnelle</t>
  </si>
  <si>
    <t>https://beta.legifrance.gouv.fr/search/constit?tab_selection=constit&amp;searchField=ALL&amp;query=mariage&amp;page=1&amp;init=true&amp;dateDecision=</t>
  </si>
  <si>
    <t>P13</t>
  </si>
  <si>
    <t>Texte de jurisprudence constitutionnelle</t>
  </si>
  <si>
    <t>https://beta.legifrance.gouv.fr/cons/id/CONSTEXT000037434561</t>
  </si>
  <si>
    <t>P14</t>
  </si>
  <si>
    <t>Résultat de recherche jurisprudence administrative</t>
  </si>
  <si>
    <t>https://beta.legifrance.gouv.fr/search/cetat?tab_selection=cetat&amp;searchField=ALL&amp;query=mariage&amp;page=1&amp;init=true&amp;dateDecision=</t>
  </si>
  <si>
    <t>P15</t>
  </si>
  <si>
    <t>Texte de jurisprudence administrative</t>
  </si>
  <si>
    <t>https://beta.legifrance.gouv.fr/ceta/id/CETATEXT000029598765</t>
  </si>
  <si>
    <t>P16</t>
  </si>
  <si>
    <t>Résultat de recherche jurisprudence judiciaire</t>
  </si>
  <si>
    <t>https://beta.legifrance.gouv.fr/search/juri?tab_selection=juri&amp;searchField=ALL&amp;query=mariage&amp;page=1&amp;init=true&amp;dateDecision=</t>
  </si>
  <si>
    <t>P17</t>
  </si>
  <si>
    <t>Texte de jurisprudence judiciaire</t>
  </si>
  <si>
    <t>https://beta.legifrance.gouv.fr/juri/id/JURITEXT000038322225</t>
  </si>
  <si>
    <t>P18</t>
  </si>
  <si>
    <t>Recherche avancée</t>
  </si>
  <si>
    <t>https://beta.legifrance.gouv.fr/recherche</t>
  </si>
  <si>
    <t>P19</t>
  </si>
  <si>
    <t>Résultat de recherche avancée</t>
  </si>
  <si>
    <t>https://beta.legifrance.gouv.fr/search/all?tab_selection=all&amp;query=%7B(%40ALL%5Bt%22mariage%22%5D)%20%26%26%20(%40ALL%5Bt%22divorce%22%5D)%7D&amp;&amp;isAdvancedResult=true&amp;pageSize=10&amp;typeRecherche=date&amp;init=true&amp;page=1</t>
  </si>
  <si>
    <t>P20</t>
  </si>
  <si>
    <t>Résultat de recherche circulaire</t>
  </si>
  <si>
    <t>https://beta.legifrance.gouv.fr/search/circ?tab_selection=circ&amp;searchField=ALL&amp;query=mariage&amp;page=1&amp;init=true&amp;dateSignature=</t>
  </si>
  <si>
    <t>P21</t>
  </si>
  <si>
    <t>Texte circulaire</t>
  </si>
  <si>
    <t>https://beta.legifrance.gouv.fr/circulaire/id/44431</t>
  </si>
  <si>
    <t>P22</t>
  </si>
  <si>
    <t>Résultat de recherche convention collective</t>
  </si>
  <si>
    <t>https://beta.legifrance.gouv.fr/search/kali?tab_selection=kali&amp;searchField=ALL&amp;query=avocats&amp;searchType=ALL&amp;typePagination=DEFAUT&amp;sortValue=PERTINENCE&amp;pageSize=10&amp;page=1&amp;tab_selection=kali#kali</t>
  </si>
  <si>
    <t>P23</t>
  </si>
  <si>
    <t>Sommaire convention collective</t>
  </si>
  <si>
    <t>https://beta.legifrance.gouv.fr/conv_coll/id/KALICONT000005635185/</t>
  </si>
  <si>
    <t>P24</t>
  </si>
  <si>
    <t>Texte de base convention collective</t>
  </si>
  <si>
    <t>https://beta.legifrance.gouv.fr/conv_coll/id/KALITEXT000005683633/?idConteneur=KALICONT000005635185</t>
  </si>
  <si>
    <t>P25</t>
  </si>
  <si>
    <t>Texte attaché d'une convention collective</t>
  </si>
  <si>
    <t>https://beta.legifrance.gouv.fr/conv_coll/id/KALITEXT000036563940/?idConteneur=KALICONT000005635185</t>
  </si>
  <si>
    <t>Non testé. Mêmes problématiques que P24.</t>
  </si>
  <si>
    <t>P26</t>
  </si>
  <si>
    <t>Résultat de recherche des accords d'entreprises</t>
  </si>
  <si>
    <t>https://beta.legifrance.gouv.fr/search/acco?tab_selection=acco&amp;searchField=ALL&amp;query=mariage&amp;page=1&amp;init=true&amp;dateSignature=</t>
  </si>
  <si>
    <t>P27</t>
  </si>
  <si>
    <t>Texte accords d'entreprises</t>
  </si>
  <si>
    <t>https://beta.legifrance.gouv.fr/acco/id/ACCOTEXT000037056432</t>
  </si>
  <si>
    <t>P28</t>
  </si>
  <si>
    <t>Liste des documents administratifs</t>
  </si>
  <si>
    <t>https://beta.legifrance.gouv.fr/liste/docAdmin</t>
  </si>
  <si>
    <t>P29</t>
  </si>
  <si>
    <t>Dossiers législatifs 1</t>
  </si>
  <si>
    <t>https://beta.legifrance.gouv.fr/liste/legislatures</t>
  </si>
  <si>
    <t>P30</t>
  </si>
  <si>
    <t>Dossiers législatifs 2</t>
  </si>
  <si>
    <t>https://beta.legifrance.gouv.fr/liste/dossierslegislatifs/15/?type=LOI_PUBLIEE</t>
  </si>
  <si>
    <t>P31</t>
  </si>
  <si>
    <t>Dossiers législatifs 3</t>
  </si>
  <si>
    <t>https://beta.legifrance.gouv.fr/dossierlegislatif/JORFDOLE000036830320/</t>
  </si>
  <si>
    <t>P32</t>
  </si>
  <si>
    <t>Projet de loi</t>
  </si>
  <si>
    <t>https://beta.legifrance.gouv.fr/dossierlegislatif/JORFDOLE000035829310/?detailType=CONTENU&amp;detailId=1</t>
  </si>
  <si>
    <t>P33</t>
  </si>
  <si>
    <t>Exposé des motifs</t>
  </si>
  <si>
    <t>https://beta.legifrance.gouv.fr/dossierlegislatif/JORFDOLE000035829310/?detailType=EXPOSE_MOTIFS&amp;detailId=</t>
  </si>
  <si>
    <t>P34</t>
  </si>
  <si>
    <t>Échéancier</t>
  </si>
  <si>
    <t>https://beta.legifrance.gouv.fr/dossierlegislatif/JORFDOLE000029883713/?detailType=ECHEANCIER&amp;detailId=</t>
  </si>
  <si>
    <t>P35</t>
  </si>
  <si>
    <t xml:space="preserve">Débats parlementaires </t>
  </si>
  <si>
    <t>https://beta.legifrance.gouv.fr/liste/debatsParlementaires</t>
  </si>
  <si>
    <t>P36</t>
  </si>
  <si>
    <t xml:space="preserve">À propos de la version bêta (27/11/2019) </t>
  </si>
  <si>
    <t>https://beta.legifrance.gouv.fr/contenu/en-tete/a-propos-de-la-version-beta-27-11-2019</t>
  </si>
  <si>
    <t>P37</t>
  </si>
  <si>
    <t>Mentions légales</t>
  </si>
  <si>
    <t>https://beta.legifrance.gouv.fr/contenu/pied-de-page/mentions-legales</t>
  </si>
  <si>
    <t>P38</t>
  </si>
  <si>
    <t>P39</t>
  </si>
  <si>
    <t>P40</t>
  </si>
  <si>
    <t>Thématiques</t>
  </si>
  <si>
    <t>Critère</t>
  </si>
  <si>
    <t>Niveau WCAG</t>
  </si>
  <si>
    <t>Recommandation</t>
  </si>
  <si>
    <t>Images</t>
  </si>
  <si>
    <t>1.1</t>
  </si>
  <si>
    <t>A</t>
  </si>
  <si>
    <t>Chaque image porteuse d'information a-t-elle une alternative textuelle ?</t>
  </si>
  <si>
    <t>1.2</t>
  </si>
  <si>
    <t>Chaque image de décoration est-elle correctement ignorée par les technologies d'assistance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</si>
  <si>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</si>
  <si>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</si>
  <si>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</si>
  <si>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</si>
  <si>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</si>
  <si>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</si>
  <si>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</si>
  <si>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</si>
  <si>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</si>
  <si>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</si>
  <si>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</si>
  <si>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</si>
  <si>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</si>
  <si>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Chaque légende d'image est-elle, si nécessaire, correctement reliée à l'image correspondante ?</t>
  </si>
  <si>
    <t>1.10</t>
  </si>
  <si>
    <t>AAA</t>
  </si>
  <si>
    <t>Chaque image texte porteuse d'information, doit si possible être remplacée par du texte stylé. Cette règle est-elle respectée (hors cas particuliers) ?</t>
  </si>
  <si>
    <t>Cadres</t>
  </si>
  <si>
    <t>2.1</t>
  </si>
  <si>
    <t>Chaque cadre a-t-il un titre de cadre ?</t>
  </si>
  <si>
    <t>2.2</t>
  </si>
  <si>
    <t>Pour chaque cadre ayant un titre de cadre, ce titre de cadre est-il pertinent ?</t>
  </si>
  <si>
    <t>Couleurs</t>
  </si>
  <si>
    <t>3.1</t>
  </si>
  <si>
    <t>Dans chaque page web, l'information ne doit pas être donnée uniquement par la couleur. Cette règle est-elle respectée ?</t>
  </si>
  <si>
    <t>3.2</t>
  </si>
  <si>
    <t>Dans chaque page web, le contraste entre la couleur du texte et la couleur de son arrière-plan est-il suffisamment élevé (hors cas particuliers) ?</t>
  </si>
  <si>
    <t>3.3</t>
  </si>
  <si>
    <t>Dans chaque page web, les couleurs utilisées dans les composants d'interface ou les éléments graphiques porteurs d'informations sont-elles suffisamment contrastées (hors cas particuliers ) ?</t>
  </si>
  <si>
    <t>3.4</t>
  </si>
  <si>
    <t>Dans chaque page Web, le contraste entre la couleur du texte et la couleur de son arrière-plan est-il amélioré (hors cas particuliers) ?</t>
  </si>
  <si>
    <t>Multimédia</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</si>
  <si>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</si>
  <si>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</si>
  <si>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</si>
  <si>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</si>
  <si>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</si>
  <si>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</si>
  <si>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</si>
  <si>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</si>
  <si>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</si>
  <si>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pré-enregistré a-t-il, si nécessaire, une audiodescription synchronisée (hors cas particuliers) ?</t>
  </si>
  <si>
    <t>4.6</t>
  </si>
  <si>
    <t>Pour chaque média temporel pré-enregistré ayant une audiodescription synchronisée, celle-ci est-elle pertinente ?</t>
  </si>
  <si>
    <t>4.7</t>
  </si>
  <si>
    <t>Chaque média temporel est-il clairement identifiable (hors cas particuliers) ?</t>
  </si>
  <si>
    <t>4.8</t>
  </si>
  <si>
    <t>Chaque média non temporel a-t-il, si nécessaire, une alternative (hors cas particuliers) ?</t>
  </si>
  <si>
    <t>4.9</t>
  </si>
  <si>
    <t>Pour chaque média non temporel ayant une alternative, cette alternative est-elle pertinente ?</t>
  </si>
  <si>
    <t>4.10</t>
  </si>
  <si>
    <t>Chaque son déclenché automatiquement est-il contrôlable par l'utilisateur ?</t>
  </si>
  <si>
    <t>4.11</t>
  </si>
  <si>
    <t>La consultation de chaque média temporel est-elle, si nécessaire, contrôlable par le clavier et tout dispositif de pointage ?</t>
  </si>
  <si>
    <t>4.12</t>
  </si>
  <si>
    <t>La consultation de chaque média non temporel est-elle contrôlable par le clavier et tout dispositif de pointage ?</t>
  </si>
  <si>
    <t>4.13</t>
  </si>
  <si>
    <t>Chaque média temporel et non temporel est-il compatible avec les technologies d'assistance (hors cas particuliers) ?</t>
  </si>
  <si>
    <t>4.14</t>
  </si>
  <si>
    <t>Chaque média temporel pré-enregistré a-t-il, si nécessaire, une interprétation en langue des signes (hors cas particuliers) ?</t>
  </si>
  <si>
    <t>4.15</t>
  </si>
  <si>
    <t>Pour chaque média temporel pré-enregistré ayant une interprétation en langue des signes, celle-ci est-elle pertinente ?</t>
  </si>
  <si>
    <t>4.16</t>
  </si>
  <si>
    <t>Chaque média temporel pré-enregistré a-t-il, si nécessaire, une audio-description étendue synchronisée (hors cas particuliers) ?</t>
  </si>
  <si>
    <t>4.17</t>
  </si>
  <si>
    <t>Pour chaque média temporel pré-enregistré ayant une audio-description étendue synchronisée, celle-ci est-elle pertinente ?</t>
  </si>
  <si>
    <t>4.18</t>
  </si>
  <si>
    <t>Chaque média temporel synchronisé ou seulement vidéo a-t-il, si nécessaire, une transcription textuelle (hors cas particuliers) ?</t>
  </si>
  <si>
    <t>4.19</t>
  </si>
  <si>
    <t>Pour chaque média temporel synchronisé ou seulement vidéo, ayant une transcription textuelle, celle-ci est-elle pertinente ?</t>
  </si>
  <si>
    <t>4.20</t>
  </si>
  <si>
    <t>Pour chaque média temporel seulement audio pré-enregistré, les dialogues sont-ils suffisamment audibles (hors cas particuliers) ?</t>
  </si>
  <si>
    <t>Tableaux</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</si>
  <si>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</si>
  <si>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</si>
  <si>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</si>
  <si>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</si>
  <si>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</si>
  <si>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(hors cas particuliers) ?</t>
  </si>
  <si>
    <t>5.4</t>
  </si>
  <si>
    <t>Pour chaque tableau de données ayant un titre, le titre est-il correctement associé au tableau de données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</si>
  <si>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</si>
  <si>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</si>
  <si>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</si>
  <si>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</si>
  <si>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</si>
  <si>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(hors cas particuliers) ?</t>
  </si>
  <si>
    <t>5.8</t>
  </si>
  <si>
    <t>Chaque tableau de mise en forme ne doit pas utiliser d'éléments propres aux tableaux de données. Cette règle est-elle respectée ?</t>
  </si>
  <si>
    <t>Liens</t>
  </si>
  <si>
    <t>6.1</t>
  </si>
  <si>
    <t>Chaque lien est-il explicite (hors cas particuliers) ?</t>
  </si>
  <si>
    <t>6.2</t>
  </si>
  <si>
    <t>Dans chaque page web, chaque lien, à l'exception des ancres, a-t-il un intitulé ?</t>
  </si>
  <si>
    <t>6.3</t>
  </si>
  <si>
    <t>Chaque intitulé de lien seul est-il explicite hors contexte (hors cas particuliers) ?</t>
  </si>
  <si>
    <t>Script</t>
  </si>
  <si>
    <t>7.1</t>
  </si>
  <si>
    <t>Chaque script est-il, si nécessaire, compatible avec les technologies d'assistance ?</t>
  </si>
  <si>
    <t>7.2</t>
  </si>
  <si>
    <t>Pour chaque script ayant une alternative, cette alternative est-elle pertinente ?</t>
  </si>
  <si>
    <t>7.3</t>
  </si>
  <si>
    <t>Chaque script est-il contrôlable par le clavier et par tout dispositif de pointage (hors cas particuliers) ?</t>
  </si>
  <si>
    <t>7.4</t>
  </si>
  <si>
    <t>Pour chaque script qui initie un changement de contexte, l'utilisateur est-il averti ou en a-t-il le contrôle ?</t>
  </si>
  <si>
    <t>7.5</t>
  </si>
  <si>
    <t>Dans chaque page web, les messages de statut sont-ils correctement restitués par les technologies d'assistance ?</t>
  </si>
  <si>
    <t>7.6</t>
  </si>
  <si>
    <t>Chaque script qui provoque une alerte non sollicitée est-il contrôlable par l'utilisateur (hors cas particuliers) ?</t>
  </si>
  <si>
    <t>Eléments obligatoires</t>
  </si>
  <si>
    <t>8.1</t>
  </si>
  <si>
    <t>Chaque page web est-elle définie par un type de document ?</t>
  </si>
  <si>
    <t>8.2</t>
  </si>
  <si>
    <t>Pour chaque page web, le code source généré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</si>
  <si>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</si>
  <si>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</si>
  <si>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</si>
  <si>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</si>
  <si>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</si>
  <si>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</si>
  <si>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</si>
  <si>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</si>
  <si>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</si>
  <si>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</si>
  <si>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</si>
  <si>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le code de langue de chaque changement de langue est-il valide et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</si>
  <si>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</si>
  <si>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</si>
  <si>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</si>
  <si>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</si>
  <si>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Structuration</t>
  </si>
  <si>
    <t>9.1</t>
  </si>
  <si>
    <t>Dans chaque page web, l'information est-elle structurée par l'utilisation appropriée de titres ?</t>
  </si>
  <si>
    <t>9.2</t>
  </si>
  <si>
    <t>Dans chaque page web, la structure du document est-elle cohérente (hors cas particuliers) ?</t>
  </si>
  <si>
    <t>9.3</t>
  </si>
  <si>
    <t>Dans chaque page web, chaque liste est-elle correctement structurée ?</t>
  </si>
  <si>
    <t>9.4</t>
  </si>
  <si>
    <t>Dans chaque page web, chaque citation est-elle correctement indiquée ?</t>
  </si>
  <si>
    <t>9.5</t>
  </si>
  <si>
    <t>Dans chaque page Web, la première occurrence de chaque abréviation permet-elle d'en connaître la signification ?</t>
  </si>
  <si>
    <t>9.6</t>
  </si>
  <si>
    <t>Dans chaque page Web, la signification de chaque abréviation est-elle pertinente ?</t>
  </si>
  <si>
    <t>Présentation</t>
  </si>
  <si>
    <t>10.1</t>
  </si>
  <si>
    <t>Dans le site web, des feuilles de styles sont-elles utilisées pour contrôler la présentation de l'information ?</t>
  </si>
  <si>
    <t>10.2</t>
  </si>
  <si>
    <t>Dans chaque page web, le contenu visible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</si>
  <si>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</si>
  <si>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</si>
  <si>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</si>
  <si>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(hors cas particuliers) ?</t>
  </si>
  <si>
    <t>10.5</t>
  </si>
  <si>
    <t>Dans chaque page web, les déclarations CSS de couleurs de fond d'élément et de police sont-elles correctement utilisées ?</t>
  </si>
  <si>
    <t>10.6</t>
  </si>
  <si>
    <t>Dans chaque page web, chaque lien dont la nature n'est pas évidente est-il visible par rapport au texte environnant ?</t>
  </si>
  <si>
    <t>10.7</t>
  </si>
  <si>
    <t>Dans chaque page web, pour chaque élément recevant le focus, la prise de focus est-elle visible ?</t>
  </si>
  <si>
    <t>10.8</t>
  </si>
  <si>
    <t>Pour chaque page web, les contenus cachés ont-ils vocation à être ignorés par les technologies d'assistance ?</t>
  </si>
  <si>
    <t>10.9</t>
  </si>
  <si>
    <t>Dans chaque page web, l'information ne doit pas être donnée uniquement par la forme, taille ou position. Cette règle est-elle respectée ?</t>
  </si>
  <si>
    <t>10.10</t>
  </si>
  <si>
    <t>Dans chaque page web, l'information ne doit pas être donnée par la forme, taille ou position uniquement. Cette règle est-elle implémentée de façon pertinente ?</t>
  </si>
  <si>
    <t>10.11</t>
  </si>
  <si>
    <t>Pour chaque page web, les contenus peuvent-ils être présentés sans avoir recours à la fois à un défilement vertical pour une fenêtre ayant une hauteur de 256px ou une largeur de 320px (hors cas particuliers ) ?</t>
  </si>
  <si>
    <t>10.12</t>
  </si>
  <si>
    <t>Dans chaque page web, les propriétés d'espacement du texte peuvent-elles être redéfinies par l'utilisateur sans perte de contenu ou de fonctionnalité (hors cas particuliers) ?</t>
  </si>
  <si>
    <t>10.13</t>
  </si>
  <si>
    <t>Dans chaque page web, les contenus additionnels apparaissant à la prise de focus ou au survol d'un composant d'interface sont-ils contrôlables par l'utilisateur (hors cas particuliers ) ?</t>
  </si>
  <si>
    <t>10.14</t>
  </si>
  <si>
    <t>Dans chaque page web, les contenus additionnels apparaissant via les styles CSS uniquement peuvent-ils être rendus visibles au clavier et par tout dispositif de pointage ?</t>
  </si>
  <si>
    <t>10.15</t>
  </si>
  <si>
    <t>Dans chaque page Web, le choix de la couleur de fond et de police du texte est-il contrôlable par l'utilisateur ?</t>
  </si>
  <si>
    <t>10.16</t>
  </si>
  <si>
    <t>Pour chaque page Web, le texte ne doit pas être justifié. Cette règle est-elle respectée ?</t>
  </si>
  <si>
    <t>10.17</t>
  </si>
  <si>
    <t>Pour chaque page Web, en affichage plein écran et avec une taille de police à 200%, chaque bloc de texte reste-t-il lisible sans l'utilisation de la barre de défilement horizontal ?</t>
  </si>
  <si>
    <t>10.18</t>
  </si>
  <si>
    <t>Pour chaque page Web, les blocs de texte ont-ils une largeur inférieure ou égale à 80 caractères (hors cas particuliers) ?</t>
  </si>
  <si>
    <t>10.19</t>
  </si>
  <si>
    <t>Pour chaque page Web, l'espace entre les lignes et les paragraphes est-il suffisant ?</t>
  </si>
  <si>
    <t>Formulaires</t>
  </si>
  <si>
    <t>11.1</t>
  </si>
  <si>
    <t>Chaque champ de formulaire a-t-il une étiquette ?</t>
  </si>
  <si>
    <t>11.2</t>
  </si>
  <si>
    <t>Chaque étiquette associée à un champ de formulaire est-elle pertinente (hors cas particuliers) ?</t>
  </si>
  <si>
    <t>11.3</t>
  </si>
  <si>
    <t>Dans chaque formulaire, chaque étiquette associée à un champ de formulaire ayant la même fonction et répété plusieurs fois dans une même page ou dans un ensemble de pages est-elle cohérente ?</t>
  </si>
  <si>
    <t>11.4</t>
  </si>
  <si>
    <t>Dans chaque formulaire, chaque étiquette de champ et son champ associé sont-ils accolés (hors cas particuliers) ?</t>
  </si>
  <si>
    <t>11.5</t>
  </si>
  <si>
    <t>Dans chaque formulaire, les champs de même nature sont-ils regroupés, si nécessaire ?</t>
  </si>
  <si>
    <t>11.6</t>
  </si>
  <si>
    <t>Dans chaque formulaire, chaque regroupement de champs de formulaire a-t-il une légende ?</t>
  </si>
  <si>
    <t>11.7</t>
  </si>
  <si>
    <t>Dans chaque formulaire, chaque légende associée à un regroupement de champs de même nature est-elle pertinente ?</t>
  </si>
  <si>
    <t>11.8</t>
  </si>
  <si>
    <t>Dans chaque formulaire, les items de même nature d'une liste de choix sont-ils regroupées de manière pertinente ?</t>
  </si>
  <si>
    <t>11.9</t>
  </si>
  <si>
    <t>Dans chaque formulaire, l'intitulé de chaque bouton est-il pertinent (hors cas particuliers) ?</t>
  </si>
  <si>
    <t>11.10</t>
  </si>
  <si>
    <t>Dans chaque formulaire, le contrôle de saisie est-il utilisé de manière pertinente (hors cas particulier s ) ?</t>
  </si>
  <si>
    <t>11.11</t>
  </si>
  <si>
    <t>Dans chaque formulaire, le contrôle de saisie est-il accompagné, si nécessaire, de suggestions facilitant la correction des erreurs de saisie ?</t>
  </si>
  <si>
    <t>11.12</t>
  </si>
  <si>
    <t>Pour chaque formulaire qui modifie ou supprime des données, ou qui transmet des réponses à un test ou à un examen, ou dont la validation a des conséquences financières ou juridiques, la saisie des données vérifie-t-elle une de ces conditions ?</t>
  </si>
  <si>
    <t>11.13</t>
  </si>
  <si>
    <t>La finalité d'un champ de saisie peut-elle être déduite pour faciliter le remplissage automatique des champs avec les données de l'utilisateur ?</t>
  </si>
  <si>
    <t>11.14</t>
  </si>
  <si>
    <t>Pour chaque formulaire, toutes les données peuvent-elles être modifiées, mises à jour ou récupérées par l'utilisateur ?</t>
  </si>
  <si>
    <t>11.15</t>
  </si>
  <si>
    <t>Pour chaque formulaire, des aides à la saisie sont-elles présentes ?</t>
  </si>
  <si>
    <t>11.16</t>
  </si>
  <si>
    <t>Pour chaque formulaire, chaque aide à la saisie est-elle pertinente ?</t>
  </si>
  <si>
    <t>Navigation</t>
  </si>
  <si>
    <t>12.1</t>
  </si>
  <si>
    <t>Chaque ensemble de pages dispose-t-il de deux systèmes de navigation différents, au moins (hors cas particuliers) ?</t>
  </si>
  <si>
    <t>12.2</t>
  </si>
  <si>
    <t>Dans chaque ensemble de pages, le menu et les barres de navigation sont-ils toujours à la même place (hors cas particuliers) ?</t>
  </si>
  <si>
    <t>12.3</t>
  </si>
  <si>
    <t>La page « plan du site » est-elle pertinente ?</t>
  </si>
  <si>
    <t>12.4</t>
  </si>
  <si>
    <t>Dans chaque ensemble de pages, la page « plan du site » est-elle atteignable de manière identique ?</t>
  </si>
  <si>
    <t>12.5</t>
  </si>
  <si>
    <t>Dans chaque ensemble de pages, le moteur de recherche est-il atteignable de manière identique ?</t>
  </si>
  <si>
    <t>12.6</t>
  </si>
  <si>
    <t>Les zones de regroupement de contenus présentes dans plusieurs pages web (zones d'en-tête, de navigation principale, de contenu principal, de pied de page et de moteur de recherche) peuvent-elles être atteintes ou évitées ?</t>
  </si>
  <si>
    <t>12.7</t>
  </si>
  <si>
    <t>Dans chaque page web, un lien d'évitement ou d'accès rapide à la zone de contenu principal est-il présent (hors cas particuliers) ?</t>
  </si>
  <si>
    <t>12.8</t>
  </si>
  <si>
    <t>Dans chaque page web, l'ordre de tabulation est-il cohérent ?</t>
  </si>
  <si>
    <t>12.9</t>
  </si>
  <si>
    <t>Dans chaque page web, la navigation ne doit pas contenir de piège au clavier. Cette règle est-elle respectée ?</t>
  </si>
  <si>
    <t>12.10</t>
  </si>
  <si>
    <t>Dans chaque page web, les raccourcis clavier n'utilisant qu'une seule touche (lettre minuscule ou majuscule, ponctuation, chiffre ou symbole) sont-ils contrôlables par l’utilisateur ?</t>
  </si>
  <si>
    <t>12.11</t>
  </si>
  <si>
    <t>Dans chaque page web, les contenus additionnels apparaissant au survol, à la prise de focus ou à l'activation d'un composant d'interface sont-ils, si nécessaire, atteignables au clavier ?</t>
  </si>
  <si>
    <t>12.12</t>
  </si>
  <si>
    <t>Dans chaque page web, un fil d'Ariane est-il présent (hors cas particuliers) ?</t>
  </si>
  <si>
    <t>12.13</t>
  </si>
  <si>
    <t>Dans chaque page Web, le fil d'Ariane est-il pertinent ?</t>
  </si>
  <si>
    <t>12.14</t>
  </si>
  <si>
    <t>Dans chaque page Web, la page en cours de consultation est-elle indiquée dans le menu de navigation ?</t>
  </si>
  <si>
    <t>Consultation</t>
  </si>
  <si>
    <t>13.1</t>
  </si>
  <si>
    <t>Pour chaque page web, l'utilisateur a-t-il le contrôle de chaque limite de temps modifiant le contenu (hors cas particuliers) ?</t>
  </si>
  <si>
    <t>13.2</t>
  </si>
  <si>
    <t>Dans chaque page web, l'ouverture d'une nouvelle fenêtre ne doit pas être déclenchée sans action de l'utilisateur. Cette règle est-elle respectée ?</t>
  </si>
  <si>
    <t>13.3</t>
  </si>
  <si>
    <t>Dans chaque page web, chaque document bureautique en téléchargement possède-t-il, si nécessaire, une version accessible (hors cas particuliers) ?</t>
  </si>
  <si>
    <t>13.4</t>
  </si>
  <si>
    <t>Pour chaque document bureautique ayant une version accessible, cette version offre-t-elle la même information ?</t>
  </si>
  <si>
    <t>13.5</t>
  </si>
  <si>
    <t>Dans chaque page web, chaque contenu cryptique (art ASCII, émoticon, syntaxe cryptique) a-t-il une alternative ?</t>
  </si>
  <si>
    <t>13.6</t>
  </si>
  <si>
    <t>Dans chaque page web, pour chaque contenu cryptique (art ASCII, émoticon, syntaxe cryptique) ayant une alternative, cette alternative est-elle pertinente ?</t>
  </si>
  <si>
    <t>13.7</t>
  </si>
  <si>
    <t>Dans chaque page web, les changements brusques de luminosité ou les effets de flash sont-ils correctement utilisés ?</t>
  </si>
  <si>
    <t>13.8</t>
  </si>
  <si>
    <t>Dans chaque page web, chaque contenu en mouvement ou clignotant est-il contrôlable par l'utilisateur ?</t>
  </si>
  <si>
    <t>13.9</t>
  </si>
  <si>
    <t>Dans chaque page web, le contenu proposé est-il consultable quelle que soit l'orientation de l'écran (portait ou paysage) (hors cas particuliers) ?</t>
  </si>
  <si>
    <t>13.10</t>
  </si>
  <si>
    <t>Dans chaque page web, les fonctionnalités utilisables ou disponibles au moyen d'un geste complexe peuvent-elles être également disponibles au moyen d'un geste simple (hors cas particuliers) ?</t>
  </si>
  <si>
    <t>13.11</t>
  </si>
  <si>
    <t>Dans chaque page web, les actions déclenchées au moyen d'un dispositif de pointage sur un point unique de l'écran peuvent-elles faire l'objet d'une annulation (hors cas particuliers) ?</t>
  </si>
  <si>
    <t>13.12</t>
  </si>
  <si>
    <t>Dans chaque page web, les fonctionnalités qui impliquent un mouvement de l'appareil ou vers l'appareil peuvent-elles être satisfaites de manière alternative (hors cas particuliers) ?</t>
  </si>
  <si>
    <t>13.13</t>
  </si>
  <si>
    <t>Dans chaque page Web, une tâche ne doit pas requérir de limite de temps pour être réalisée, sauf si elle se déroule en temps réel ou si cette limite de temps est essentielle. Cette règle est-elle respectée ?</t>
  </si>
  <si>
    <t>13.14</t>
  </si>
  <si>
    <t>Dans chaque page Web, lors d'une interruption de session authentifiée, les données saisies par l'utilisateur sont-elles récupérées après ré-authentification ?</t>
  </si>
  <si>
    <t>13.15</t>
  </si>
  <si>
    <t>Dans chaque page Web, les expressions inhabituelles, les expressions idiomatiques ou le jargon sont-ils explicités ?</t>
  </si>
  <si>
    <t>13.16</t>
  </si>
  <si>
    <t>Dans chaque page Web, pour chaque expression inhabituelle ou limitée, idiomatique ou de jargon ayant une définition, cette définition est-elle pertinente ?</t>
  </si>
  <si>
    <t>13.17</t>
  </si>
  <si>
    <t>Dans chaque page Web, pour chaque mot dont le sens ne peut être compris sans en connaître la prononciation, celle-ci est-elle indiquée ?</t>
  </si>
  <si>
    <t>13.18</t>
  </si>
  <si>
    <t>Dans chaque page Web, chaque texte qui nécessite un niveau de lecture plus avancé que le premier cycle de l'enseignement secondaire a-t-il une version alternative ?</t>
  </si>
  <si>
    <t>13.19</t>
  </si>
  <si>
    <t>Dans chaque page Web, les changements brusques de luminosité ou les effets de flash ont-ils une fréquence inférieure ou égale à 3 par seconde ?</t>
  </si>
  <si>
    <t>Tableau de bord audit RGAA 4</t>
  </si>
  <si>
    <t>Conformité RGAA 4</t>
  </si>
  <si>
    <t>Résultats par page</t>
  </si>
  <si>
    <t>C</t>
  </si>
  <si>
    <t>NC</t>
  </si>
  <si>
    <t>NA</t>
  </si>
  <si>
    <t>% C</t>
  </si>
  <si>
    <t>AA (Légal)</t>
  </si>
  <si>
    <t>Les résultats ci-dessus représentent le niveau de conformité global tel qu'il doit être reporté dans la déclaration de conformité.
Le niveau de référence est le niveau légal AA.
Pour qu'un site soit déclaré conforme au RGAA, ce niveau doit être de 100%.
Les autres données sont indicatives.</t>
  </si>
  <si>
    <t>Conformité pour chaque niveau</t>
  </si>
  <si>
    <t>Résultats par niveau</t>
  </si>
  <si>
    <t>Calcul de la conformité</t>
  </si>
  <si>
    <t>La conformité globale (Tableau "Conformité RGAA 4") est calculée de la manière suivante : C / (C+NC) où C est le nombre de critères conformes et NC le nombre de critères non conformes.
C'est ce nombre qui est la référence légale, il représente le taux de conformité de l'échantillon.
Il est normal que le taux de conformité global diffère sensiblement du taux de conformité par page.
En effet, un critère NC (non conforme) sur une page rend le critère non conforme sur l'ensemble de l'échantillon.
Pour qu'un site soit conforme (100% des critères applicables sont conformes au niveau AA) il est donc nécessaire que le taux de conformité par page soit égale à 100 %.
Un critère peut prendre 4 statuts différents : 
- C : CONFORME. Le critère est conforme pour l'ensemble des éléments de la page
- NC : NON CONFORME. Au moins un des éléments de la page concernée par le critère n'est pas conforme.
- NA : NON APPLICABLE. Aucun élément dans la page ne concerne le critère.
- NT : NON TESTÉ. Le critère n'est pas testé.</t>
  </si>
  <si>
    <t>Résultats : moyennes</t>
  </si>
  <si>
    <t>Moyenne</t>
  </si>
  <si>
    <t>Meilleure page</t>
  </si>
  <si>
    <t>Plus mauvaise page</t>
  </si>
  <si>
    <t>Synthèse</t>
  </si>
  <si>
    <t>Thématique</t>
  </si>
  <si>
    <t>Ordre</t>
  </si>
  <si>
    <t>Intitulé</t>
  </si>
  <si>
    <t>Nvx</t>
  </si>
  <si>
    <t>Global</t>
  </si>
  <si>
    <t>Conformité par page</t>
  </si>
  <si>
    <t>% conformité par page</t>
  </si>
  <si>
    <t>total applicable par page</t>
  </si>
  <si>
    <t>niveau</t>
  </si>
  <si>
    <t>Result</t>
  </si>
  <si>
    <t>Résultats</t>
  </si>
  <si>
    <t>Total App</t>
  </si>
  <si>
    <t>Total</t>
  </si>
  <si>
    <t>Conformité RGAA 3</t>
  </si>
  <si>
    <t>Niveau A</t>
  </si>
  <si>
    <t>Niveau légal AA</t>
  </si>
  <si>
    <t>Niveau AAA</t>
  </si>
  <si>
    <t>Graphique moyenne par page</t>
  </si>
  <si>
    <t>Graphique niveau légal AA</t>
  </si>
  <si>
    <t>Page</t>
  </si>
  <si>
    <t>Url</t>
  </si>
  <si>
    <t>Statut</t>
  </si>
  <si>
    <t>Dérogation</t>
  </si>
  <si>
    <t>Modifications à apporter</t>
  </si>
  <si>
    <t>Commentaires en cas de dérogations</t>
  </si>
  <si>
    <t>Suivi des correctifs</t>
  </si>
  <si>
    <t>NT</t>
  </si>
  <si>
    <r>
      <rPr>
        <b/>
        <sz val="8"/>
        <rFont val="Verdana"/>
        <family val="2"/>
      </rPr>
      <t>Au moins un composant ou une fonctionnalité JavaScript n'est pas compatible avec les technologies d'assistance.</t>
    </r>
    <r>
      <rPr>
        <sz val="8"/>
        <rFont val="Verdana"/>
        <family val="2"/>
      </rPr>
      <t xml:space="preserve">
</t>
    </r>
    <r>
      <rPr>
        <b/>
        <sz val="8"/>
        <rFont val="Verdana"/>
        <family val="2"/>
      </rPr>
      <t>1. Intitulés de boutons non explicites</t>
    </r>
    <r>
      <rPr>
        <sz val="8"/>
        <rFont val="Verdana"/>
        <family val="2"/>
      </rPr>
      <t xml:space="preserve">
- Expliciter l'intitulé du bouton « Masquer les critères » qui permet d'afficher/masquer les critères de recherche.
- Expliciter l'intitulé du bouton « Imprimer ».
</t>
    </r>
    <r>
      <rPr>
        <u/>
        <sz val="8"/>
        <rFont val="Verdana"/>
        <family val="2"/>
      </rPr>
      <t>Corrections</t>
    </r>
    <r>
      <rPr>
        <sz val="8"/>
        <rFont val="Verdana"/>
        <family val="2"/>
      </rPr>
      <t xml:space="preserve"> : 
- Compléter l'attribut </t>
    </r>
    <r>
      <rPr>
        <b/>
        <sz val="8"/>
        <rFont val="Verdana"/>
        <family val="2"/>
      </rPr>
      <t>title="Masquer les critères de recherche"</t>
    </r>
    <r>
      <rPr>
        <sz val="8"/>
        <rFont val="Verdana"/>
        <family val="2"/>
      </rPr>
      <t xml:space="preserve">.
- Compléter l'attribut </t>
    </r>
    <r>
      <rPr>
        <b/>
        <sz val="8"/>
        <rFont val="Verdana"/>
        <family val="2"/>
      </rPr>
      <t xml:space="preserve">title="Imprimer la page"
2. Aide et Menu
</t>
    </r>
    <r>
      <rPr>
        <sz val="8"/>
        <rFont val="Verdana"/>
        <family val="2"/>
      </rPr>
      <t>Voir note JavaScript.</t>
    </r>
  </si>
  <si>
    <r>
      <t xml:space="preserve">Note : le validateur indique que la page contient une erreur de codes HTML :
</t>
    </r>
    <r>
      <rPr>
        <b/>
        <sz val="8"/>
        <rFont val="Verdana"/>
        <family val="2"/>
      </rPr>
      <t xml:space="preserve">
</t>
    </r>
    <r>
      <rPr>
        <sz val="8"/>
        <rFont val="Verdana"/>
        <family val="2"/>
      </rPr>
      <t>Error: Duplicate attribute title.
Celle-ci n'ayant pas été retrouvée dans le code généré,</t>
    </r>
    <r>
      <rPr>
        <b/>
        <sz val="8"/>
        <rFont val="Verdana"/>
        <family val="2"/>
      </rPr>
      <t xml:space="preserve"> elle n'a donc pas été considérée comme une non-conformité.</t>
    </r>
  </si>
  <si>
    <r>
      <rPr>
        <b/>
        <sz val="8"/>
        <rFont val="Verdana"/>
        <family val="2"/>
      </rPr>
      <t>Au moins une balise est utilisée uniquement pour créer des effets de présentation.</t>
    </r>
    <r>
      <rPr>
        <sz val="8"/>
        <rFont val="Verdana"/>
        <family val="2"/>
      </rPr>
      <t xml:space="preserve">
Les textes contenus dans la modale d'aide ne sont pas structurés avec des paragraphes.
</t>
    </r>
    <r>
      <rPr>
        <u/>
        <sz val="8"/>
        <rFont val="Verdana"/>
        <family val="2"/>
      </rPr>
      <t xml:space="preserve">
Correction</t>
    </r>
    <r>
      <rPr>
        <sz val="8"/>
        <rFont val="Verdana"/>
        <family val="2"/>
      </rPr>
      <t xml:space="preserve"> :
- Remplacer les balises &lt;div&gt; par des p ou entourez le texte avec des balises p.</t>
    </r>
  </si>
  <si>
    <r>
      <rPr>
        <b/>
        <sz val="8"/>
        <rFont val="Verdana"/>
        <family val="2"/>
      </rPr>
      <t>Au moins un contenu présenté sous forme de liste n'utilise pas un élément de liste HTML.</t>
    </r>
    <r>
      <rPr>
        <sz val="8"/>
        <rFont val="Verdana"/>
        <family val="2"/>
      </rPr>
      <t xml:space="preserve">
Il s'agit de la liste des deux liens successifs de documents à télécharger : « Télécharger le Journal officiel… et Extrait du Journal officiel… »
</t>
    </r>
    <r>
      <rPr>
        <u/>
        <sz val="8"/>
        <rFont val="Verdana"/>
        <family val="2"/>
      </rPr>
      <t>Correction</t>
    </r>
    <r>
      <rPr>
        <sz val="8"/>
        <rFont val="Verdana"/>
        <family val="2"/>
      </rPr>
      <t xml:space="preserve"> :
- Utiliser un élément de liste UL/LI pour structurer ces deux liens successifs.
</t>
    </r>
  </si>
  <si>
    <r>
      <rPr>
        <b/>
        <sz val="8"/>
        <rFont val="Verdana"/>
        <family val="2"/>
      </rPr>
      <t>Au moins une information ne se présente pas dans un ordre cohérent.</t>
    </r>
    <r>
      <rPr>
        <sz val="8"/>
        <rFont val="Verdana"/>
        <family val="2"/>
      </rPr>
      <t xml:space="preserve">
L'ancre « Revenir au début de la liste des filtres » doit être positionnée à la fin du bloc « Affiner votre recherche » ou avant le bouton Imprimer.
</t>
    </r>
    <r>
      <rPr>
        <u/>
        <sz val="8"/>
        <rFont val="Verdana"/>
        <family val="2"/>
      </rPr>
      <t>Correction</t>
    </r>
    <r>
      <rPr>
        <sz val="8"/>
        <rFont val="Verdana"/>
        <family val="2"/>
      </rPr>
      <t xml:space="preserve"> :
- Modifier l'ordre des contenus dans le code HTML pour que l'ensemble des contenus se présente dans un ordre logique.</t>
    </r>
  </si>
  <si>
    <r>
      <t>L'indication visuelle de la prise de focus est bien visible</t>
    </r>
    <r>
      <rPr>
        <b/>
        <sz val="8"/>
        <rFont val="Verdana"/>
        <family val="2"/>
      </rPr>
      <t xml:space="preserve"> sauf sur les boutons radios (Codes et Dans les contenus d'articles) </t>
    </r>
    <r>
      <rPr>
        <sz val="8"/>
        <rFont val="Verdana"/>
        <family val="2"/>
      </rPr>
      <t>qui permettent de filtrer.</t>
    </r>
    <r>
      <rPr>
        <b/>
        <sz val="8"/>
        <rFont val="Verdana"/>
        <family val="2"/>
      </rPr>
      <t xml:space="preserve">
</t>
    </r>
    <r>
      <rPr>
        <sz val="8"/>
        <rFont val="Verdana"/>
        <family val="2"/>
      </rPr>
      <t xml:space="preserve">
</t>
    </r>
    <r>
      <rPr>
        <u/>
        <sz val="8"/>
        <rFont val="Verdana"/>
        <family val="2"/>
      </rPr>
      <t>Correction</t>
    </r>
    <r>
      <rPr>
        <sz val="8"/>
        <rFont val="Verdana"/>
        <family val="2"/>
      </rPr>
      <t xml:space="preserve"> :
- Les boutons radios n'étant pas visibles, l'indication visuelle de prise de focus doit être recréée sur l'étiquette.</t>
    </r>
  </si>
  <si>
    <r>
      <rPr>
        <b/>
        <sz val="8"/>
        <color theme="1"/>
        <rFont val="Verdana"/>
        <family val="2"/>
      </rPr>
      <t>Au moins un contenu additionnel apparaissant à la prise de docus ou au survol n'est pas contrôlable.</t>
    </r>
    <r>
      <rPr>
        <sz val="8"/>
        <color theme="1"/>
        <rFont val="Verdana"/>
        <family val="2"/>
      </rPr>
      <t xml:space="preserve">
</t>
    </r>
    <r>
      <rPr>
        <b/>
        <sz val="8"/>
        <color theme="1"/>
        <rFont val="Verdana"/>
        <family val="2"/>
      </rPr>
      <t xml:space="preserve">Menu de navigation
</t>
    </r>
    <r>
      <rPr>
        <sz val="8"/>
        <color theme="1"/>
        <rFont val="Verdana"/>
        <family val="2"/>
      </rPr>
      <t xml:space="preserve">
L'apparition au focus clavier et au survol du sous-menu masque du contenu. Celui-ci doit pouvoir être contrôlé par l'utilisateur.
</t>
    </r>
    <r>
      <rPr>
        <u/>
        <sz val="8"/>
        <color theme="1"/>
        <rFont val="Verdana"/>
        <family val="2"/>
      </rPr>
      <t>Correction</t>
    </r>
    <r>
      <rPr>
        <sz val="8"/>
        <color theme="1"/>
        <rFont val="Verdana"/>
        <family val="2"/>
      </rPr>
      <t xml:space="preserve"> :
- Implémenter une action de fermeture avec la touche [Echap] pour fermer la zone qui apparaît.
Voir note JavaScript pour plus de détails.</t>
    </r>
  </si>
  <si>
    <t>Note : il y a une coquille avec un quote dans l'intitulé 'Valider le filtre tables annuelles.</t>
  </si>
  <si>
    <t xml:space="preserve">Dans au moins un ensemble de pages, l'utilisateur ne dispose pas de deux systèmes de navigation (menu principal, moteur de recherche, plan du site).
Le moteur de recherche principal ne permet pas (sauf erreur de la part de l'inspection) d'accéder à tous les contenus du site (ex. rubrique Autour de la loi).
Correction :
- Prévoir une page « Plan du site » en complément du menu.
</t>
  </si>
  <si>
    <r>
      <rPr>
        <b/>
        <sz val="8"/>
        <rFont val="Verdana"/>
        <family val="2"/>
      </rPr>
      <t xml:space="preserve">Dans au moins une page, l'ordre de tabulation des éléments ou des zones de la page n'est pas cohérent.
Datepicker
</t>
    </r>
    <r>
      <rPr>
        <sz val="8"/>
        <rFont val="Verdana"/>
        <family val="2"/>
      </rPr>
      <t xml:space="preserve">Sur le second datepicker, lorsque le datepicker est ouvert et que l'utilisateur décide de tabuler pour sortir du datepicker, le focus n'est pas remis sur le champ date.
Il passe directement dans le champ « Nature de texte ».
</t>
    </r>
    <r>
      <rPr>
        <u/>
        <sz val="8"/>
        <rFont val="Verdana"/>
        <family val="2"/>
      </rPr>
      <t>Correction</t>
    </r>
    <r>
      <rPr>
        <sz val="8"/>
        <rFont val="Verdana"/>
        <family val="2"/>
      </rPr>
      <t xml:space="preserve"> :
Corriger l'ordre de tabulation afin que le focus soit repositionné sur le champ date.
</t>
    </r>
    <r>
      <rPr>
        <b/>
        <sz val="8"/>
        <rFont val="Verdana"/>
        <family val="2"/>
      </rPr>
      <t xml:space="preserve">Menu
</t>
    </r>
    <r>
      <rPr>
        <sz val="8"/>
        <rFont val="Verdana"/>
        <family val="2"/>
      </rPr>
      <t>Voir note Javascript</t>
    </r>
  </si>
  <si>
    <r>
      <t>Au moins un cadre en ligne (IFRAME) n'a pas de titre.</t>
    </r>
    <r>
      <rPr>
        <sz val="8"/>
        <rFont val="Verdana"/>
        <family val="2"/>
      </rPr>
      <t xml:space="preserve">
Les iframes reCaptcha ne possèdent pas de titre.
</t>
    </r>
    <r>
      <rPr>
        <u/>
        <sz val="8"/>
        <rFont val="Verdana"/>
        <family val="2"/>
      </rPr>
      <t xml:space="preserve">
Correction</t>
    </r>
    <r>
      <rPr>
        <sz val="8"/>
        <rFont val="Verdana"/>
        <family val="2"/>
      </rPr>
      <t xml:space="preserve"> :
- Supprimer la propriété role="presentation" sur les iframes reCaptcha.
- Ajouter un titre générique à chaque balise IFRAME (attribut TITLE="Google reCaptcha").</t>
    </r>
  </si>
  <si>
    <t>Recaptcha abandonné</t>
  </si>
  <si>
    <r>
      <rPr>
        <b/>
        <sz val="8"/>
        <rFont val="Verdana"/>
        <family val="2"/>
      </rPr>
      <t>Au moins un composant ou une fonctionnalité JavaScript n'est pas compatible avec les technologies d'assistance.</t>
    </r>
    <r>
      <rPr>
        <sz val="8"/>
        <rFont val="Verdana"/>
        <family val="2"/>
      </rPr>
      <t xml:space="preserve">
Les boutons « Extrait du Journal officiel contenant les informations nominatives… » qui affichent et masque un accès protégé avec reCAPTCHA n'implémentent pas le motif de conception ARIA disclosure.
</t>
    </r>
    <r>
      <rPr>
        <u/>
        <sz val="8"/>
        <rFont val="Verdana"/>
        <family val="2"/>
      </rPr>
      <t xml:space="preserve">
Correction</t>
    </r>
    <r>
      <rPr>
        <sz val="8"/>
        <rFont val="Verdana"/>
        <family val="2"/>
      </rPr>
      <t xml:space="preserve"> : Utilisez le motif ARIA disclosure. (cf. note JavaScript pour le détail des correctifs)
</t>
    </r>
  </si>
  <si>
    <r>
      <rPr>
        <b/>
        <sz val="8"/>
        <rFont val="Verdana"/>
        <family val="2"/>
      </rPr>
      <t xml:space="preserve">Le titre de page n'est pas pertinent : </t>
    </r>
    <r>
      <rPr>
        <sz val="8"/>
        <rFont val="Verdana"/>
        <family val="2"/>
      </rPr>
      <t xml:space="preserve">« Journal officiel République française - Légifrance »
</t>
    </r>
    <r>
      <rPr>
        <u/>
        <sz val="8"/>
        <rFont val="Verdana"/>
        <family val="2"/>
      </rPr>
      <t>Correction</t>
    </r>
    <r>
      <rPr>
        <sz val="8"/>
        <rFont val="Verdana"/>
        <family val="2"/>
      </rPr>
      <t xml:space="preserve"> :
- Modifier le titre de la page : &lt;title&gt;Résultats du 2 avril au 10 avril 2019 - Journal officiel République française - Légifrance&lt;/title&gt;</t>
    </r>
  </si>
  <si>
    <r>
      <rPr>
        <b/>
        <sz val="8"/>
        <rFont val="Verdana"/>
        <family val="2"/>
      </rPr>
      <t>Au moins une balise est utilisée uniquement pour créer des effets de présentation.</t>
    </r>
    <r>
      <rPr>
        <sz val="8"/>
        <rFont val="Verdana"/>
        <family val="2"/>
      </rPr>
      <t xml:space="preserve">
On trouve des balises &lt;br&gt; pour créer plusieurs paragraphes dans les paragraphes &lt;p class="secure-footer"&gt;.
</t>
    </r>
    <r>
      <rPr>
        <u/>
        <sz val="8"/>
        <rFont val="Verdana"/>
        <family val="2"/>
      </rPr>
      <t>Correction</t>
    </r>
    <r>
      <rPr>
        <sz val="8"/>
        <rFont val="Verdana"/>
        <family val="2"/>
      </rPr>
      <t xml:space="preserve"> :
- Structurez les différents paragraphes avec des balises p.</t>
    </r>
  </si>
  <si>
    <r>
      <rPr>
        <b/>
        <sz val="8"/>
        <rFont val="Verdana"/>
        <family val="2"/>
      </rPr>
      <t>Au moins une balise ou un attribut de présentation est utilisé.</t>
    </r>
    <r>
      <rPr>
        <sz val="8"/>
        <rFont val="Verdana"/>
        <family val="2"/>
      </rPr>
      <t xml:space="preserve">
Iframes reCaptcha : supprimez les attributs frameborder, size, width et height et stylez les éléments en CSS. 
</t>
    </r>
    <r>
      <rPr>
        <u/>
        <sz val="8"/>
        <rFont val="Verdana"/>
        <family val="2"/>
      </rPr>
      <t>Correction</t>
    </r>
    <r>
      <rPr>
        <sz val="8"/>
        <rFont val="Verdana"/>
        <family val="2"/>
      </rPr>
      <t xml:space="preserve"> :
- Remplacer ces balises ou attributs par des styles CSS.</t>
    </r>
  </si>
  <si>
    <r>
      <rPr>
        <b/>
        <sz val="8"/>
        <rFont val="Verdana"/>
        <family val="2"/>
      </rPr>
      <t>Le titre de page n'est pas pertinent.</t>
    </r>
    <r>
      <rPr>
        <sz val="8"/>
        <rFont val="Verdana"/>
        <family val="2"/>
      </rPr>
      <t xml:space="preserve">
Par exemple : Journal officiel République française - Légifrance
</t>
    </r>
    <r>
      <rPr>
        <u/>
        <sz val="8"/>
        <rFont val="Verdana"/>
        <family val="2"/>
      </rPr>
      <t>Correction</t>
    </r>
    <r>
      <rPr>
        <sz val="8"/>
        <rFont val="Verdana"/>
        <family val="2"/>
      </rPr>
      <t xml:space="preserve"> :
- Modifier le titre de la page : &lt;title&gt;Tables du Journal officiel de l'année 2011 à l'année 2015 - Légifrance&lt;/title&gt;</t>
    </r>
  </si>
  <si>
    <t>D</t>
  </si>
  <si>
    <r>
      <rPr>
        <b/>
        <sz val="8"/>
        <rFont val="Verdana"/>
        <family val="2"/>
      </rPr>
      <t>Au moins un document en téléchargement n'est pas accessible (structure, alternative, etc).</t>
    </r>
    <r>
      <rPr>
        <sz val="8"/>
        <rFont val="Verdana"/>
        <family val="2"/>
      </rPr>
      <t xml:space="preserve">
Certaines tables du JO possèdent bien un titre du document, mais il n'est pas pertinent. Par ailleurs, elles ne sont pas structurées avec des titres.
</t>
    </r>
    <r>
      <rPr>
        <u/>
        <sz val="8"/>
        <rFont val="Verdana"/>
        <family val="2"/>
      </rPr>
      <t>Correction</t>
    </r>
    <r>
      <rPr>
        <sz val="8"/>
        <rFont val="Verdana"/>
        <family val="2"/>
      </rPr>
      <t xml:space="preserve"> :
- Corriger le document pour lui ajouter les styles et balises nécessaires à l'accessibilité.
- </t>
    </r>
    <r>
      <rPr>
        <b/>
        <sz val="8"/>
        <rFont val="Verdana"/>
        <family val="2"/>
      </rPr>
      <t>OU</t>
    </r>
    <r>
      <rPr>
        <sz val="8"/>
        <rFont val="Verdana"/>
        <family val="2"/>
      </rPr>
      <t xml:space="preserve"> proposer une alternative équivalente (page HTML, document structuré Word ou LibreOffice).</t>
    </r>
  </si>
  <si>
    <t>Dérogation pour aménagement raisonnable ou archives.</t>
  </si>
  <si>
    <r>
      <rPr>
        <b/>
        <sz val="8"/>
        <rFont val="Verdana"/>
        <family val="2"/>
      </rPr>
      <t>Au moins un composant ou une fonctionnalité JavaScript n'est pas compatible avec les technologies d'assistance.
Résultats et filtres : aria-live</t>
    </r>
    <r>
      <rPr>
        <sz val="8"/>
        <rFont val="Verdana"/>
        <family val="2"/>
      </rPr>
      <t xml:space="preserve">
</t>
    </r>
    <r>
      <rPr>
        <u/>
        <sz val="8"/>
        <rFont val="Verdana"/>
        <family val="2"/>
      </rPr>
      <t>Corrections</t>
    </r>
    <r>
      <rPr>
        <sz val="8"/>
        <rFont val="Verdana"/>
        <family val="2"/>
      </rPr>
      <t xml:space="preserve"> :
Cf. note JavaScript pour le détail des correctifs.</t>
    </r>
  </si>
  <si>
    <r>
      <rPr>
        <b/>
        <sz val="8"/>
        <rFont val="Verdana"/>
        <family val="2"/>
      </rPr>
      <t>Au moins une balise est utilisée uniquement pour créer des effets de présentation.</t>
    </r>
    <r>
      <rPr>
        <sz val="8"/>
        <rFont val="Verdana"/>
        <family val="2"/>
      </rPr>
      <t xml:space="preserve">
</t>
    </r>
    <r>
      <rPr>
        <u/>
        <sz val="8"/>
        <rFont val="Verdana"/>
        <family val="2"/>
      </rPr>
      <t>Corrections</t>
    </r>
    <r>
      <rPr>
        <sz val="8"/>
        <rFont val="Verdana"/>
        <family val="2"/>
      </rPr>
      <t xml:space="preserve"> :
- Supprimer la balise &lt;br&gt; après le bouton "Relancer la recherche". Gérer les marges et les espacements avec CSS.
- Remplacer les balises &lt;div&gt; et &lt;span&gt; par des p ou entourez le texte avec des balises p (ex. Visas)</t>
    </r>
  </si>
  <si>
    <r>
      <rPr>
        <b/>
        <sz val="8"/>
        <rFont val="Verdana"/>
        <family val="2"/>
      </rPr>
      <t>Au moins une erreur dans la structuration par titres.</t>
    </r>
    <r>
      <rPr>
        <sz val="8"/>
        <rFont val="Verdana"/>
        <family val="2"/>
      </rPr>
      <t xml:space="preserve">
Par exemple : Absence de titre &lt;h1&gt;.
</t>
    </r>
    <r>
      <rPr>
        <u/>
        <sz val="8"/>
        <rFont val="Verdana"/>
        <family val="2"/>
      </rPr>
      <t>Correction</t>
    </r>
    <r>
      <rPr>
        <sz val="8"/>
        <rFont val="Verdana"/>
        <family val="2"/>
      </rPr>
      <t xml:space="preserve"> :
Le plus simple ici semble être de transformer Légifrance en titre &lt;h1&gt; afin de ne pas avoir à revoir la hiérarchie de titres intégralement.
</t>
    </r>
  </si>
  <si>
    <r>
      <rPr>
        <b/>
        <sz val="8"/>
        <rFont val="Verdana"/>
        <family val="2"/>
      </rPr>
      <t>La structure du document n'est pas pertinente.</t>
    </r>
    <r>
      <rPr>
        <sz val="8"/>
        <rFont val="Verdana"/>
        <family val="2"/>
      </rPr>
      <t xml:space="preserve">
La pagination n'est pas incluse dans une balise &lt;nav role="navigation"&gt;.
</t>
    </r>
    <r>
      <rPr>
        <u/>
        <sz val="8"/>
        <rFont val="Verdana"/>
        <family val="2"/>
      </rPr>
      <t>Correction</t>
    </r>
    <r>
      <rPr>
        <sz val="8"/>
        <rFont val="Verdana"/>
        <family val="2"/>
      </rPr>
      <t xml:space="preserve"> :
- Utiliser :
    = Un élément &lt;nav role="navigation"&gt; sur la pagination. Ajouter une propriété aria-label (ex. aria-label="pagination") sur la pagination.</t>
    </r>
  </si>
  <si>
    <r>
      <rPr>
        <b/>
        <sz val="8"/>
        <rFont val="Verdana"/>
        <family val="2"/>
      </rPr>
      <t>Au moins un texte caché par CSS n'est pas restitué correctement par les technologies d'assistance.</t>
    </r>
    <r>
      <rPr>
        <sz val="8"/>
        <rFont val="Verdana"/>
        <family val="2"/>
      </rPr>
      <t xml:space="preserve">
Le bloc &lt;div class="form-group hidden-element"&gt; contient un champ de formulaire qui n'est pas visible (et qui ne semble pas avoir d'utilité ici) et un texte non pertinent « facetteFond.filterHelp ».
Correction :
- Masquer tout le bloc avec la propriété display:none sur les textes pour qu'ils ne soient pas restitués pour les technologies d'assistance.</t>
    </r>
  </si>
  <si>
    <r>
      <rPr>
        <b/>
        <sz val="8"/>
        <rFont val="Verdana"/>
        <family val="2"/>
      </rPr>
      <t xml:space="preserve">Au moins un champ de formulaire possède une étiquette dont le contenu n'est pas pertinent.
</t>
    </r>
    <r>
      <rPr>
        <sz val="8"/>
        <rFont val="Verdana"/>
        <family val="2"/>
      </rPr>
      <t xml:space="preserve">Le message d'aide n'est pas pertinent. &lt;p class="hidden-element" id="desc-query-filter-type-fonds"&gt;facetteFond.filterHelp&lt;/p&gt;
</t>
    </r>
    <r>
      <rPr>
        <u/>
        <sz val="8"/>
        <rFont val="Verdana"/>
        <family val="2"/>
      </rPr>
      <t>Correction</t>
    </r>
    <r>
      <rPr>
        <sz val="8"/>
        <rFont val="Verdana"/>
        <family val="2"/>
      </rPr>
      <t xml:space="preserve"> :
- Corriger le texte facetteFond.filterHelp.</t>
    </r>
  </si>
  <si>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pour le compléter : &lt;title&gt;Résultats de recherche codes, mariage page 1 - Légifrance&lt;/title&gt;</t>
    </r>
  </si>
  <si>
    <r>
      <rPr>
        <b/>
        <sz val="8"/>
        <rFont val="Verdana"/>
        <family val="2"/>
      </rPr>
      <t>Au moins une balise est utilisée uniquement pour créer des effets de présentation.</t>
    </r>
    <r>
      <rPr>
        <sz val="8"/>
        <rFont val="Verdana"/>
        <family val="2"/>
      </rPr>
      <t xml:space="preserve">
Par exemple : « En vigueur depuis le 03 juillet 1992 » est dans une balise &lt;span&gt;.
</t>
    </r>
    <r>
      <rPr>
        <u/>
        <sz val="8"/>
        <rFont val="Verdana"/>
        <family val="2"/>
      </rPr>
      <t>Correction</t>
    </r>
    <r>
      <rPr>
        <sz val="8"/>
        <rFont val="Verdana"/>
        <family val="2"/>
      </rPr>
      <t xml:space="preserve"> :
- Remplacer toutes les balises &lt;div&gt; et les balises &lt;span&gt; qui le nécessitent par des p ou entourez le texte avec des balises p lorsque ce dernier est contenu dans des balises &lt;div&gt;.</t>
    </r>
  </si>
  <si>
    <r>
      <rPr>
        <b/>
        <sz val="8"/>
        <rFont val="Verdana"/>
        <family val="2"/>
      </rPr>
      <t>Au moins une erreur dans la structuration par titres.</t>
    </r>
    <r>
      <rPr>
        <sz val="8"/>
        <rFont val="Verdana"/>
        <family val="2"/>
      </rPr>
      <t xml:space="preserve">
Absence de titre &lt;h1&gt; sur la page.
</t>
    </r>
    <r>
      <rPr>
        <u/>
        <sz val="8"/>
        <rFont val="Verdana"/>
        <family val="2"/>
      </rPr>
      <t>Correction</t>
    </r>
    <r>
      <rPr>
        <sz val="8"/>
        <rFont val="Verdana"/>
        <family val="2"/>
      </rPr>
      <t xml:space="preserve"> : 
- Ajouter un titre h1 avant « Votre recherche » si c'est pertinent afin de ne pas avoir à revoir toute la hiérarchie des titres de la page.
</t>
    </r>
  </si>
  <si>
    <r>
      <rPr>
        <b/>
        <sz val="8"/>
        <rFont val="Verdana"/>
        <family val="2"/>
      </rPr>
      <t>Au moins un composant ou une fonctionnalité JavaScript n'est pas compatible avec les technologies d'assistance.</t>
    </r>
    <r>
      <rPr>
        <sz val="8"/>
        <rFont val="Verdana"/>
        <family val="2"/>
      </rPr>
      <t xml:space="preserve">
- Le lien « Réinitialiser » qui vide le texte du champ de formulaire « Rechercher dans le code » doit être un bouton (button ou role="button"). Son intitulé doit également être explicité.
- ChronoLégi - message d'erreur</t>
    </r>
    <r>
      <rPr>
        <u/>
        <sz val="8"/>
        <rFont val="Verdana"/>
        <family val="2"/>
      </rPr>
      <t xml:space="preserve">
Corrections</t>
    </r>
    <r>
      <rPr>
        <sz val="8"/>
        <rFont val="Verdana"/>
        <family val="2"/>
      </rPr>
      <t xml:space="preserve"> :
- cf. note JavaScript pour le détail des correctifs
- Expliciter l'intitulé du bouton avec un title par exemple. title="Réinitialiser le contenu du champ de formulaire"</t>
    </r>
  </si>
  <si>
    <r>
      <rPr>
        <b/>
        <sz val="8"/>
        <color theme="1"/>
        <rFont val="Verdana"/>
        <family val="2"/>
      </rPr>
      <t>Au moins un message de statut n'est pas correctement restitué aux technologies d'assistance.</t>
    </r>
    <r>
      <rPr>
        <sz val="8"/>
        <color theme="1"/>
        <rFont val="Verdana"/>
        <family val="2"/>
      </rPr>
      <t xml:space="preserve">
À l'issue de la recherche dans le sommaire du code, une personne aveugle ne peut savoir si l'action a abouti correctement.
</t>
    </r>
    <r>
      <rPr>
        <u/>
        <sz val="8"/>
        <color theme="1"/>
        <rFont val="Verdana"/>
        <family val="2"/>
      </rPr>
      <t>Correction</t>
    </r>
    <r>
      <rPr>
        <sz val="8"/>
        <color theme="1"/>
        <rFont val="Verdana"/>
        <family val="2"/>
      </rPr>
      <t xml:space="preserve"> :
- Ajouter une balise paragraphe vide avec un role="status" positionnée hors écran ;
- Lorsque l'utilisateur lance la recherche, insérer un texte dans la balise paragraphe avec le role="status" : 
ex. &lt;p role="status"&gt;x résultats trouvé(s)&lt;/p&gt;
</t>
    </r>
    <r>
      <rPr>
        <sz val="11"/>
        <color theme="1"/>
        <rFont val="Calibri"/>
        <family val="2"/>
        <scheme val="minor"/>
      </rPr>
      <t xml:space="preserve">
</t>
    </r>
  </si>
  <si>
    <r>
      <rPr>
        <b/>
        <sz val="8"/>
        <rFont val="Verdana"/>
        <family val="2"/>
      </rPr>
      <t>Au moins une information ne se présente pas dans un ordre cohérent.</t>
    </r>
    <r>
      <rPr>
        <sz val="8"/>
        <rFont val="Verdana"/>
        <family val="2"/>
      </rPr>
      <t xml:space="preserve">
Dans le bloc « Rechercher dans le code », l'ordre n'est pas cohérent.
Positionner le bouton de validation de la recherche à la fin du bloc, c'est-à-dire ici, après les boutons radio et le bouton Réinitialiser.
</t>
    </r>
    <r>
      <rPr>
        <u/>
        <sz val="8"/>
        <rFont val="Verdana"/>
        <family val="2"/>
      </rPr>
      <t>Correction</t>
    </r>
    <r>
      <rPr>
        <sz val="8"/>
        <rFont val="Verdana"/>
        <family val="2"/>
      </rPr>
      <t xml:space="preserve"> :
- Modifier l'ordre des contenus dans le code HTML pour que l'ensemble des contenus se présente dans un ordre logique.</t>
    </r>
  </si>
  <si>
    <r>
      <rPr>
        <b/>
        <sz val="8"/>
        <rFont val="Verdana"/>
        <family val="2"/>
      </rPr>
      <t>Dans au moins un formulaire, le contrôle de saisie n'est pas pertinent.</t>
    </r>
    <r>
      <rPr>
        <sz val="8"/>
        <rFont val="Verdana"/>
        <family val="2"/>
      </rPr>
      <t xml:space="preserve">
&lt;label for="datepicker"&gt;Version à la date du &lt;span class="hidden-element"&gt;(format JJ/MM/AAAA)&lt;/span&gt;&lt;/label&gt;
L'indication de format pour le champ date n'est pas pertinente. En effet, l'indication n'est disponible que pour les personnes aveugles, car elle est masquée visuellement.
</t>
    </r>
    <r>
      <rPr>
        <u/>
        <sz val="8"/>
        <rFont val="Verdana"/>
        <family val="2"/>
      </rPr>
      <t>Correction</t>
    </r>
    <r>
      <rPr>
        <sz val="8"/>
        <rFont val="Verdana"/>
        <family val="2"/>
      </rPr>
      <t xml:space="preserve"> :
- Rendre l'indication de format visible pour tous les utilisateurs. ex. &lt;label for="datepicker"&gt;Version à la date du (JJ/MM/AAAA)&lt;/label&gt;
</t>
    </r>
  </si>
  <si>
    <t>Note : la page possède deux role="search".
Nous vous recommandons de supprimer le role="search" sur le second bloc de recherche.</t>
  </si>
  <si>
    <r>
      <rPr>
        <b/>
        <sz val="8"/>
        <rFont val="Verdana"/>
        <family val="2"/>
      </rPr>
      <t>L'ordre de tabulation des éléments ou des zones de la page n'est pas cohérent.</t>
    </r>
    <r>
      <rPr>
        <sz val="8"/>
        <rFont val="Verdana"/>
        <family val="2"/>
      </rPr>
      <t xml:space="preserve">
</t>
    </r>
    <r>
      <rPr>
        <u/>
        <sz val="8"/>
        <rFont val="Verdana"/>
        <family val="2"/>
      </rPr>
      <t xml:space="preserve">
Correction</t>
    </r>
    <r>
      <rPr>
        <sz val="8"/>
        <rFont val="Verdana"/>
        <family val="2"/>
      </rPr>
      <t xml:space="preserve"> :
Lorsque l'utilisateur ouvre le datepicker et qu'il tabule (sans avoir fermé le datepicker), la prochaine tabulation devrait le ramener sur le champ date.</t>
    </r>
  </si>
  <si>
    <r>
      <t xml:space="preserve">Au moins une information donnée uniquement par la couleur n'a pas d'alternative.
</t>
    </r>
    <r>
      <rPr>
        <sz val="8"/>
        <rFont val="Verdana"/>
        <family val="2"/>
      </rPr>
      <t>L'option de comparaison utilise la couleur et la forme pour indiquer qu'il y a des différences entre deux versions d'un article.
Une personne aveugle n'accédera donc pas à l'information donnée (présence de modifications).</t>
    </r>
    <r>
      <rPr>
        <u/>
        <sz val="8"/>
        <rFont val="Verdana"/>
        <family val="2"/>
      </rPr>
      <t xml:space="preserve">
Correction</t>
    </r>
    <r>
      <rPr>
        <sz val="8"/>
        <rFont val="Verdana"/>
        <family val="2"/>
      </rPr>
      <t xml:space="preserve"> :
- Ajouter un texte positionné hors écran à destination des personnes aveugles pour leur signaler la présence de modifications. Voir rapport pour plus de détails.</t>
    </r>
  </si>
  <si>
    <r>
      <rPr>
        <b/>
        <sz val="8"/>
        <rFont val="Verdana"/>
        <family val="2"/>
      </rPr>
      <t>Au moins un composant ou une fonctionnalité JavaScript n'est pas compatible avec les technologies d'assistance.</t>
    </r>
    <r>
      <rPr>
        <sz val="8"/>
        <rFont val="Verdana"/>
        <family val="2"/>
      </rPr>
      <t xml:space="preserve">
1. Utilisation d'un lien a href à la place d'un bouton : « Naviguer dans le sommaire du code ».
2. La fonctionnalité d'affichage/masquage du sommaire doit être implémentée avec le motif de conception ARIA disclosure.
3. Le fonctionnement des blocs Versions et Liens relatifs doit être revu.
4. Le bouton « Imprimer » dans la modale « Comparaison entre les versions des articles » doit avoir un intitulé plus explicite.
</t>
    </r>
    <r>
      <rPr>
        <u/>
        <sz val="8"/>
        <rFont val="Verdana"/>
        <family val="2"/>
      </rPr>
      <t>Corrections</t>
    </r>
    <r>
      <rPr>
        <sz val="8"/>
        <rFont val="Verdana"/>
        <family val="2"/>
      </rPr>
      <t xml:space="preserve"> :
- Cf. note JavaScript pour le détail des correctifs des points 1 et 3
- Ajouter un aria-describedby sur le bouton : &lt;button class="btn-inverse print" type="button" aria-describedby="Chronolegi comparaison"&gt;Imprimer&lt;/button&gt;</t>
    </r>
  </si>
  <si>
    <r>
      <rPr>
        <b/>
        <sz val="8"/>
        <rFont val="Verdana"/>
        <family val="2"/>
      </rPr>
      <t>La page contient des erreurs de codes HTML.</t>
    </r>
    <r>
      <rPr>
        <sz val="8"/>
        <rFont val="Verdana"/>
        <family val="2"/>
      </rPr>
      <t xml:space="preserve">
Par exemple : Element h1 not allowed as child of element span in this context.
</t>
    </r>
    <r>
      <rPr>
        <u/>
        <sz val="8"/>
        <rFont val="Verdana"/>
        <family val="2"/>
      </rPr>
      <t>Correction</t>
    </r>
    <r>
      <rPr>
        <sz val="8"/>
        <rFont val="Verdana"/>
        <family val="2"/>
      </rPr>
      <t xml:space="preserve"> :
- Corriger les erreurs de code relatives à l'écriture des balises, l'imbrication des balises, l'écriture des attributs, la validité des valeurs d'attributs.</t>
    </r>
  </si>
  <si>
    <r>
      <rPr>
        <b/>
        <sz val="8"/>
        <rFont val="Verdana"/>
        <family val="2"/>
      </rPr>
      <t>Au moins une balise est utilisée uniquement pour créer des effets de présentation.</t>
    </r>
    <r>
      <rPr>
        <sz val="8"/>
        <rFont val="Verdana"/>
        <family val="2"/>
      </rPr>
      <t xml:space="preserve">
- L'indication en dessous du champ de formulaire ChronoLégi est structurée dans une balise &lt;label&gt;.
- On trouve de nombreux paragraphes vides et des balises &lt;br&gt; pour créer des paragraphes dans certains articles.
- Tout le bloc de comparaison dans la modale Versions devrait être structuré en paragraphes.
</t>
    </r>
    <r>
      <rPr>
        <u/>
        <sz val="8"/>
        <rFont val="Verdana"/>
        <family val="2"/>
      </rPr>
      <t>Corrections</t>
    </r>
    <r>
      <rPr>
        <sz val="8"/>
        <rFont val="Verdana"/>
        <family val="2"/>
      </rPr>
      <t xml:space="preserve"> :
- Remplacer la balise &lt;label&gt; par une balise &lt;p&gt;.
- Remplacer les balises &lt;div&gt; et &lt;span&gt; par des balises &lt;p&gt; ou entourez le texte avec des balises &lt;p&gt;.
- Supprimer les balises &lt;br&gt; et séparer les paragraphes avec des balises &lt;p&gt;.</t>
    </r>
  </si>
  <si>
    <r>
      <rPr>
        <b/>
        <sz val="8"/>
        <rFont val="Verdana"/>
        <family val="2"/>
      </rPr>
      <t>Au moins une erreur dans la structuration par titres.</t>
    </r>
    <r>
      <rPr>
        <sz val="8"/>
        <rFont val="Verdana"/>
        <family val="2"/>
      </rPr>
      <t xml:space="preserve">
On trouve des titres H2 vides, il y a une rupture de titrage (&lt;h2&gt; à &lt;h4&gt;).
</t>
    </r>
    <r>
      <rPr>
        <u/>
        <sz val="8"/>
        <rFont val="Verdana"/>
        <family val="2"/>
      </rPr>
      <t>Corrections</t>
    </r>
    <r>
      <rPr>
        <sz val="8"/>
        <rFont val="Verdana"/>
        <family val="2"/>
      </rPr>
      <t xml:space="preserve"> :
- Supprimer les balises &lt;h2&gt; vides.
- Rupture entre le titre &lt;h2&gt; et le titre 4. </t>
    </r>
  </si>
  <si>
    <r>
      <rPr>
        <b/>
        <sz val="8"/>
        <rFont val="Verdana"/>
        <family val="2"/>
      </rPr>
      <t>La structure du document n'est pas pertinente.</t>
    </r>
    <r>
      <rPr>
        <sz val="8"/>
        <rFont val="Verdana"/>
        <family val="2"/>
      </rPr>
      <t xml:space="preserve">
La liste de liens Section précédente et Section suivante devrait être structurée dans un élément &lt;nav role="navigation"&gt;.
</t>
    </r>
    <r>
      <rPr>
        <u/>
        <sz val="8"/>
        <rFont val="Verdana"/>
        <family val="2"/>
      </rPr>
      <t>Correction</t>
    </r>
    <r>
      <rPr>
        <sz val="8"/>
        <rFont val="Verdana"/>
        <family val="2"/>
      </rPr>
      <t xml:space="preserve"> :
- Entourer la liste &lt;ul class="precedent-suivant-list"&gt; avec une balise &lt;nav role="navigation"&gt;.
</t>
    </r>
  </si>
  <si>
    <r>
      <rPr>
        <b/>
        <sz val="8"/>
        <rFont val="Verdana"/>
        <family val="2"/>
      </rPr>
      <t>Au moins un champ de formulaire ne possède pas d'étiquette ou l'étiquette n'est pas correctement liée.</t>
    </r>
    <r>
      <rPr>
        <sz val="8"/>
        <rFont val="Verdana"/>
        <family val="2"/>
      </rPr>
      <t xml:space="preserve">
Les champs select de la modale Versions ne possèdent pas d'étiquette.
</t>
    </r>
    <r>
      <rPr>
        <u/>
        <sz val="8"/>
        <rFont val="Verdana"/>
        <family val="2"/>
      </rPr>
      <t>Correction</t>
    </r>
    <r>
      <rPr>
        <sz val="8"/>
        <rFont val="Verdana"/>
        <family val="2"/>
      </rPr>
      <t xml:space="preserve"> :
- Lier toutes les étiquettes aux champs concernés par l'un des moyens suivants :
balise &lt;label for="@id-champ"&gt;, propriété aria-labelledby="@id-etiquette", propriété aria-label="[etiquette]" (présence d'un texte visible identique si nécessaire), attribut title="[etiquette]".
Ici, vous pouvez labelliser le premier select avec un attribut title="Version 1" et le deuxième select avec un attribut title="Version 2".
</t>
    </r>
  </si>
  <si>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Textes consolidés, mariage page 1 - Légifrance&lt;/title&gt;</t>
    </r>
  </si>
  <si>
    <r>
      <rPr>
        <b/>
        <sz val="8"/>
        <rFont val="Verdana"/>
        <family val="2"/>
      </rPr>
      <t>Au moins une erreur dans la structuration par titres.</t>
    </r>
    <r>
      <rPr>
        <sz val="8"/>
        <rFont val="Verdana"/>
        <family val="2"/>
      </rPr>
      <t xml:space="preserve">
- Absence de titre &lt;h1&gt; sur la page
</t>
    </r>
    <r>
      <rPr>
        <u/>
        <sz val="8"/>
        <rFont val="Verdana"/>
        <family val="2"/>
      </rPr>
      <t>Correction</t>
    </r>
    <r>
      <rPr>
        <sz val="8"/>
        <rFont val="Verdana"/>
        <family val="2"/>
      </rPr>
      <t xml:space="preserve"> : 
- Ajouter un titre &lt;h1&gt; pertinent pour ne pas avoir à revoir l'intégralité de l'arborescence des titres</t>
    </r>
  </si>
  <si>
    <r>
      <rPr>
        <b/>
        <sz val="8"/>
        <rFont val="Verdana"/>
        <family val="2"/>
      </rPr>
      <t>Au moins une balise est utilisée uniquement pour créer des effets de présentation.</t>
    </r>
    <r>
      <rPr>
        <sz val="8"/>
        <rFont val="Verdana"/>
        <family val="2"/>
      </rPr>
      <t xml:space="preserve">
On trouve un certain nombre de balises &lt;br&gt; utilisées pour créer des effets de présentation (marges)
</t>
    </r>
    <r>
      <rPr>
        <u/>
        <sz val="8"/>
        <rFont val="Verdana"/>
        <family val="2"/>
      </rPr>
      <t>Correction</t>
    </r>
    <r>
      <rPr>
        <sz val="8"/>
        <rFont val="Verdana"/>
        <family val="2"/>
      </rPr>
      <t xml:space="preserve"> :
- Supprimer les balises &lt;br&gt; et créer les marges avec CSS.</t>
    </r>
  </si>
  <si>
    <t>Note : dérogation envisagée pour les titres dans le texte de l'arrêté, à discuter en réunion de restitution. Il est supposé ici que la reprise de contenu risque d'être très importante et de provoquer une charge disproportionnée en phase de correctif.</t>
  </si>
  <si>
    <r>
      <rPr>
        <b/>
        <sz val="8"/>
        <rFont val="Verdana"/>
        <family val="2"/>
      </rPr>
      <t>Au moins une erreur dans la structuration par titres.</t>
    </r>
    <r>
      <rPr>
        <sz val="8"/>
        <rFont val="Verdana"/>
        <family val="2"/>
      </rPr>
      <t xml:space="preserve">
On trouve de nombreux titres &lt;h2&gt; vides. Par ailleurs, il y a une rupture dans la hiérarchie des titres, on passe d'un titre &lt;h2&gt; à un titre &lt;h4&gt;.
Dans l'annexe de l'arrêté, on trouve certains passages de textes qui devraient être structurés avec des titres.
</t>
    </r>
    <r>
      <rPr>
        <u/>
        <sz val="8"/>
        <rFont val="Verdana"/>
        <family val="2"/>
      </rPr>
      <t xml:space="preserve">
Corrections</t>
    </r>
    <r>
      <rPr>
        <sz val="8"/>
        <rFont val="Verdana"/>
        <family val="2"/>
      </rPr>
      <t xml:space="preserve"> :
- Supprimer les titres vides.
- Retravailler la hiérarchie des titres afin qu'elle soit cohérente.
</t>
    </r>
  </si>
  <si>
    <r>
      <rPr>
        <b/>
        <sz val="8"/>
        <rFont val="Verdana"/>
        <family val="2"/>
      </rPr>
      <t>Au moins un contenu présenté sous forme de liste n'utilise pas un élément de liste HTML.</t>
    </r>
    <r>
      <rPr>
        <sz val="8"/>
        <rFont val="Verdana"/>
        <family val="2"/>
      </rPr>
      <t xml:space="preserve">
Toutes les listes dans le corps de texte ne sont pas correctement structurées.
</t>
    </r>
    <r>
      <rPr>
        <u/>
        <sz val="8"/>
        <rFont val="Verdana"/>
        <family val="2"/>
      </rPr>
      <t>Correction</t>
    </r>
    <r>
      <rPr>
        <sz val="8"/>
        <rFont val="Verdana"/>
        <family val="2"/>
      </rPr>
      <t xml:space="preserve"> :
- Utiliser un élément de liste UL/LI pour les listes à puce ;
- Utiliser un élément de liste OL/LI pour le(s) contenu(s) pour les listes numérotées.
</t>
    </r>
  </si>
  <si>
    <t>Dérogation.
Il est supposé ici que la reprise de contenu risque d'être très importante et de provoquer une charge disproportionnée en phase de correctif.</t>
  </si>
  <si>
    <r>
      <rPr>
        <b/>
        <sz val="8"/>
        <rFont val="Verdana"/>
        <family val="2"/>
      </rPr>
      <t>Au moins une balise ou un attribut de présentation est utilisé.</t>
    </r>
    <r>
      <rPr>
        <sz val="8"/>
        <rFont val="Verdana"/>
        <family val="2"/>
      </rPr>
      <t xml:space="preserve">
Supprimer les propriétés align="left" sur les balises &lt;p&gt;.
</t>
    </r>
    <r>
      <rPr>
        <u/>
        <sz val="8"/>
        <rFont val="Verdana"/>
        <family val="2"/>
      </rPr>
      <t>Correction</t>
    </r>
    <r>
      <rPr>
        <sz val="8"/>
        <rFont val="Verdana"/>
        <family val="2"/>
      </rPr>
      <t xml:space="preserve"> :
- Remplacer ces balises ou attributs par des styles CSS.
- Vérifier l'absence des balises et attributs de présentation (https://www.numerique.gouv.fr/publications/rgaa-accessibilite/methode/glossaire/#presentation-de-l-information)</t>
    </r>
  </si>
  <si>
    <t>Dérogation.
Propriété embarquée par l'outil. Surcouche difficile ou impossible.</t>
  </si>
  <si>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Journal officiel, mariage page 1 - Légifrance&lt;/title&gt;</t>
    </r>
  </si>
  <si>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Jurisprudence constitutionnelle, mariage page 1 - Légifrance&lt;/title&gt;</t>
    </r>
  </si>
  <si>
    <r>
      <rPr>
        <b/>
        <sz val="8"/>
        <rFont val="Verdana"/>
        <family val="2"/>
      </rPr>
      <t>Au moins un champ de formulaire ne possède pas d'étiquette ou l'étiquette n'est pas correctement liée.</t>
    </r>
    <r>
      <rPr>
        <sz val="8"/>
        <rFont val="Verdana"/>
        <family val="2"/>
      </rPr>
      <t xml:space="preserve">
Le champ Numéro de loi déférée n'est pas relié correctement à son étiquette &lt;label class="hidden-element"&gt;Numéro de loi déférée&lt;/label&gt;.
</t>
    </r>
    <r>
      <rPr>
        <u/>
        <sz val="8"/>
        <rFont val="Verdana"/>
        <family val="2"/>
      </rPr>
      <t>Correction</t>
    </r>
    <r>
      <rPr>
        <sz val="8"/>
        <rFont val="Verdana"/>
        <family val="2"/>
      </rPr>
      <t xml:space="preserve"> :
- Lier toutes les étiquettes aux champs concernés par l'un des moyens suivants :
balise &lt;label for="@id-champ"&gt;, propriété aria-labelledby="@id-etiquette", propriété aria-label="[etiquette]" (présence d'un texte visible identique si nécessaire), attribut title="[etiquette]".
Dans le cas présent : &lt;label class="hidden-element" </t>
    </r>
    <r>
      <rPr>
        <b/>
        <sz val="8"/>
        <rFont val="Verdana"/>
        <family val="2"/>
      </rPr>
      <t>for="numLoiDef"</t>
    </r>
    <r>
      <rPr>
        <sz val="8"/>
        <rFont val="Verdana"/>
        <family val="2"/>
      </rPr>
      <t>&gt;Numéro de loi déférée&lt;/label&gt;.</t>
    </r>
  </si>
  <si>
    <r>
      <rPr>
        <b/>
        <sz val="8"/>
        <rFont val="Verdana"/>
        <family val="2"/>
      </rPr>
      <t>Au moins un champ de formulaire possède une étiquette dont le contenu n'est pas pertinent.</t>
    </r>
    <r>
      <rPr>
        <sz val="8"/>
        <rFont val="Verdana"/>
        <family val="2"/>
      </rPr>
      <t xml:space="preserve">
Dans chaque bloc &lt;div class="form-group"&gt; de cette page, on trouve des étiquettes non pertinentes.
ex. &lt;label for="solutionAutre-input-facet" class="hidden-element"&gt;facetteSolutionAutre.filterLabel&lt;/label&gt;.
Les paragraphes liés avec aria describedby ne sont pas pertinents non plus. 
ex. facetteSolutionElect.filterHelp
</t>
    </r>
    <r>
      <rPr>
        <u/>
        <sz val="8"/>
        <rFont val="Verdana"/>
        <family val="2"/>
      </rPr>
      <t>Corrections</t>
    </r>
    <r>
      <rPr>
        <sz val="8"/>
        <rFont val="Verdana"/>
        <family val="2"/>
      </rPr>
      <t xml:space="preserve"> :
- Modifier les étiquettes sur le modèle déjà utilisé ailleurs sur ce type de champs : ex. "Filtrer par types de solutions".
- Modifier les messages d'aide reliés aux champs sur le modèle déjà utilisé ailleurs : ex. "La liste des types de solutions sera filtrée au fur et à mesure en temps réel"</t>
    </r>
  </si>
  <si>
    <r>
      <rPr>
        <b/>
        <sz val="8"/>
        <rFont val="Verdana"/>
        <family val="2"/>
      </rPr>
      <t>Au moins un bouton associé à un formulaire n'est pas suffisamment pertinent.</t>
    </r>
    <r>
      <rPr>
        <sz val="8"/>
        <rFont val="Verdana"/>
        <family val="2"/>
      </rPr>
      <t xml:space="preserve">
Sur la page, on trouve trois boutons Réinitialiser le critère des solutions.
</t>
    </r>
    <r>
      <rPr>
        <u/>
        <sz val="8"/>
        <rFont val="Verdana"/>
        <family val="2"/>
      </rPr>
      <t>Correction</t>
    </r>
    <r>
      <rPr>
        <sz val="8"/>
        <rFont val="Verdana"/>
        <family val="2"/>
      </rPr>
      <t xml:space="preserve"> :
- Modifier l'attribut de chaque title des trois boutons afin de les expliciter sur le modèle suivant : title="Réinitialiser le critère des solutions de contrôle des normes", title="Réinitialiser le critère des solutions de contentieux électoral", title="Réinitialiser le critère des solutions des autres décisions".</t>
    </r>
  </si>
  <si>
    <t>La page contient une erreur de code HTML.
Element rech_ecli not allowed as child of element div in this context.
Correction :
- Remplacer la balise &lt;rech_ecli&gt; par une balise &lt;p&gt;.</t>
  </si>
  <si>
    <r>
      <rPr>
        <b/>
        <sz val="8"/>
        <rFont val="Verdana"/>
        <family val="2"/>
      </rPr>
      <t>Au moins une balise est utilisée uniquement pour créer des effets de présentation.</t>
    </r>
    <r>
      <rPr>
        <sz val="8"/>
        <rFont val="Verdana"/>
        <family val="2"/>
      </rPr>
      <t xml:space="preserve">
L'intégralité du texte de la décision doit être correctement structuré dans des balises &lt;p&gt;. Il n'y a pour l'instant aucun paragraphe.
</t>
    </r>
    <r>
      <rPr>
        <u/>
        <sz val="8"/>
        <rFont val="Verdana"/>
        <family val="2"/>
      </rPr>
      <t>Correction</t>
    </r>
    <r>
      <rPr>
        <sz val="8"/>
        <rFont val="Verdana"/>
        <family val="2"/>
      </rPr>
      <t xml:space="preserve"> :
- Remplacer les balises &lt;div&gt; et &lt;br&gt; par des balises &lt;p&gt;.</t>
    </r>
  </si>
  <si>
    <t>Dérogation potentielle à discuter en réunion de restitution.</t>
  </si>
  <si>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Jurisprudence administrative, mariage page 1 - Légifrance&lt;/title&gt;</t>
    </r>
  </si>
  <si>
    <r>
      <rPr>
        <b/>
        <sz val="8"/>
        <rFont val="Verdana"/>
        <family val="2"/>
      </rPr>
      <t>Au moins une balise est utilisée uniquement pour créer des effets de présentation.</t>
    </r>
    <r>
      <rPr>
        <sz val="8"/>
        <rFont val="Verdana"/>
        <family val="2"/>
      </rPr>
      <t xml:space="preserve">
Tous les passages de texte (extrêmement longs) sont structurés dans des div.
</t>
    </r>
    <r>
      <rPr>
        <u/>
        <sz val="8"/>
        <rFont val="Verdana"/>
        <family val="2"/>
      </rPr>
      <t>Correction</t>
    </r>
    <r>
      <rPr>
        <sz val="8"/>
        <rFont val="Verdana"/>
        <family val="2"/>
      </rPr>
      <t xml:space="preserve"> :
- Remplacer les balises &lt;div&gt; et &lt;span&gt; par des p ou entourez les textes avec des balises p.</t>
    </r>
  </si>
  <si>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Jurisprudence judiciaire, mariage page 1 - Légifrance&lt;/title&gt;</t>
    </r>
  </si>
  <si>
    <r>
      <rPr>
        <b/>
        <sz val="8"/>
        <rFont val="Verdana"/>
        <family val="2"/>
      </rPr>
      <t>La page contient une erreur de code HTML.</t>
    </r>
    <r>
      <rPr>
        <sz val="8"/>
        <rFont val="Verdana"/>
        <family val="2"/>
      </rPr>
      <t xml:space="preserve">
Element rech_ecli not allowed as child of element div in this context.
</t>
    </r>
    <r>
      <rPr>
        <u/>
        <sz val="8"/>
        <rFont val="Verdana"/>
        <family val="2"/>
      </rPr>
      <t>Correction</t>
    </r>
    <r>
      <rPr>
        <sz val="8"/>
        <rFont val="Verdana"/>
        <family val="2"/>
      </rPr>
      <t xml:space="preserve"> :
- Remplacer la balise &lt;rech_ecli&gt; par une balise &lt;p&gt;.</t>
    </r>
  </si>
  <si>
    <r>
      <rPr>
        <b/>
        <sz val="8"/>
        <rFont val="Verdana"/>
        <family val="2"/>
      </rPr>
      <t>Au moins un composant ou une fonctionnalité JavaScript n'est pas compatible avec les technologies d'assistance.</t>
    </r>
    <r>
      <rPr>
        <sz val="8"/>
        <rFont val="Verdana"/>
        <family val="2"/>
      </rPr>
      <t xml:space="preserve">
La reprise de focus sur la recherche avancée doit être revue.
</t>
    </r>
    <r>
      <rPr>
        <u/>
        <sz val="8"/>
        <rFont val="Verdana"/>
        <family val="2"/>
      </rPr>
      <t>Correction</t>
    </r>
    <r>
      <rPr>
        <sz val="8"/>
        <rFont val="Verdana"/>
        <family val="2"/>
      </rPr>
      <t xml:space="preserve"> :
Cf. note JavaScript pour le détail des correctifs.
</t>
    </r>
  </si>
  <si>
    <r>
      <t xml:space="preserve">Pour au moins un contenu les propriétés d'espacement du texte ne peuvent pas être personnalisées sans perte d'information.
</t>
    </r>
    <r>
      <rPr>
        <sz val="8"/>
        <color theme="1"/>
        <rFont val="Verdana"/>
        <family val="2"/>
      </rPr>
      <t xml:space="preserve">Les textes « Tous les contenus », « Dans tous les champs » et le select des « Préférences d'affichage » sont tronqués lorsque les propriétés d'espacement du texte sont utilisées.
</t>
    </r>
    <r>
      <rPr>
        <u/>
        <sz val="8"/>
        <color theme="1"/>
        <rFont val="Verdana"/>
        <family val="2"/>
      </rPr>
      <t>Correction</t>
    </r>
    <r>
      <rPr>
        <sz val="8"/>
        <color theme="1"/>
        <rFont val="Verdana"/>
        <family val="2"/>
      </rPr>
      <t xml:space="preserve"> :
Modifier les CSS pour que les textes restent lisibles lorsque l'espacement des caractères est agrandi.</t>
    </r>
  </si>
  <si>
    <r>
      <rPr>
        <b/>
        <sz val="8"/>
        <rFont val="Verdana"/>
        <family val="2"/>
      </rPr>
      <t>Au moins un champ de formulaire possède une étiquette dont le contenu n'est pas pertinent.</t>
    </r>
    <r>
      <rPr>
        <sz val="8"/>
        <rFont val="Verdana"/>
        <family val="2"/>
      </rPr>
      <t xml:space="preserve">
Le champ de tri par fond a une étiquette non pertinente : fonds.filterLabel. De même pour le message d'aide relié : fonds.helpLabel.
</t>
    </r>
    <r>
      <rPr>
        <u/>
        <sz val="8"/>
        <rFont val="Verdana"/>
        <family val="2"/>
      </rPr>
      <t>Correction</t>
    </r>
    <r>
      <rPr>
        <sz val="8"/>
        <rFont val="Verdana"/>
        <family val="2"/>
      </rPr>
      <t xml:space="preserve"> :
- Modifier l'étiquette du champ de cette manière : "Trier par fonds".
- Modifier le message d'aide en reprenant le même modèle utilisé ailleurs sur le site.</t>
    </r>
  </si>
  <si>
    <r>
      <rPr>
        <b/>
        <sz val="8"/>
        <rFont val="Verdana"/>
        <family val="2"/>
      </rPr>
      <t>Le titre de page n'est pas pertinent.</t>
    </r>
    <r>
      <rPr>
        <sz val="8"/>
        <rFont val="Verdana"/>
        <family val="2"/>
      </rPr>
      <t xml:space="preserve">
Correction :
- Modifier le titre de la page : &lt;title&gt;Résultats de recherche avancée, page 1 - Légifrance&lt;/title&gt;</t>
    </r>
  </si>
  <si>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Circulaires et instructions, mariage page 1 - Légifrance&lt;/title&gt;</t>
    </r>
  </si>
  <si>
    <r>
      <rPr>
        <b/>
        <sz val="8"/>
        <rFont val="Verdana"/>
        <family val="2"/>
      </rPr>
      <t>Au moins une balise est utilisée uniquement pour créer des effets de présentation.</t>
    </r>
    <r>
      <rPr>
        <sz val="8"/>
        <rFont val="Verdana"/>
        <family val="2"/>
      </rPr>
      <t xml:space="preserve">
Le texte en dessous de « Circulaire opposable » n'est pas contenu dans une balise &lt;p&gt;.
</t>
    </r>
    <r>
      <rPr>
        <u/>
        <sz val="8"/>
        <rFont val="Verdana"/>
        <family val="2"/>
      </rPr>
      <t>Correction</t>
    </r>
    <r>
      <rPr>
        <sz val="8"/>
        <rFont val="Verdana"/>
        <family val="2"/>
      </rPr>
      <t xml:space="preserve"> :
- Entourez le texte avec une balise &lt;p&gt;.</t>
    </r>
  </si>
  <si>
    <r>
      <t xml:space="preserve">Note : le critère est NA, car le document en téléchargement n'est pas disponible directement sur la page auditée et ouvre une nouvelle page.
Le document proposé est </t>
    </r>
    <r>
      <rPr>
        <b/>
        <sz val="8"/>
        <rFont val="Verdana"/>
        <family val="2"/>
      </rPr>
      <t>document scanné inaccessible</t>
    </r>
    <r>
      <rPr>
        <sz val="8"/>
        <rFont val="Verdana"/>
        <family val="2"/>
      </rPr>
      <t>. Une alternative est-elle disponible sur le site ?</t>
    </r>
  </si>
  <si>
    <t>Contenu tiers - dérogation</t>
  </si>
  <si>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Accords de branche et conventions collectives, mariage page 1 - Légifrance&lt;/title&gt;</t>
    </r>
  </si>
  <si>
    <r>
      <rPr>
        <b/>
        <sz val="8"/>
        <rFont val="Verdana"/>
        <family val="2"/>
      </rPr>
      <t>Au moins un composant ou une fonctionnalité JavaScript n'est pas compatible avec les technologies d'assistance.</t>
    </r>
    <r>
      <rPr>
        <sz val="8"/>
        <rFont val="Verdana"/>
        <family val="2"/>
      </rPr>
      <t xml:space="preserve">
- Réinitialiser doit être un bouton (button ou role="button") avec un intitulé explicite.
- Expliciter les intitulés des boutons Replier (Textes Attachés et Textes salaires) sur le même principe que les autres boutons (méthode aria-describedby).
Note : Textes Attachés et Textes salaires ne semblent pas être des liens pour l'instant, ils ne renvoient vers rien.
</t>
    </r>
    <r>
      <rPr>
        <u/>
        <sz val="8"/>
        <rFont val="Verdana"/>
        <family val="2"/>
      </rPr>
      <t>Correction</t>
    </r>
    <r>
      <rPr>
        <sz val="8"/>
        <rFont val="Verdana"/>
        <family val="2"/>
      </rPr>
      <t xml:space="preserve"> :
Cf. note JavaScript pour le détail des correctifs pour le bouton Réinitialiser.
</t>
    </r>
  </si>
  <si>
    <r>
      <rPr>
        <b/>
        <sz val="8"/>
        <rFont val="Verdana"/>
        <family val="2"/>
      </rPr>
      <t>Au moins une erreur dans la structuration par titres.</t>
    </r>
    <r>
      <rPr>
        <sz val="8"/>
        <rFont val="Verdana"/>
        <family val="2"/>
      </rPr>
      <t xml:space="preserve">
Le titrage est insuffisant.
</t>
    </r>
    <r>
      <rPr>
        <u/>
        <sz val="8"/>
        <rFont val="Verdana"/>
        <family val="2"/>
      </rPr>
      <t>Corrections</t>
    </r>
    <r>
      <rPr>
        <sz val="8"/>
        <rFont val="Verdana"/>
        <family val="2"/>
      </rPr>
      <t xml:space="preserve"> :
- Structurer les Texte de base, Textes Attachés et Textes salaires en titres &lt;h2&gt; ;
- Structurer : Titre Ier et suivants en titres &lt;h3&gt; ;
- Structurer Durée (Articles 2 à 5) et suivants en titre &lt;h4&gt;.</t>
    </r>
  </si>
  <si>
    <r>
      <rPr>
        <b/>
        <sz val="8"/>
        <rFont val="Verdana"/>
        <family val="2"/>
      </rPr>
      <t>Au moins une information ne se présente pas dans un ordre cohérent.</t>
    </r>
    <r>
      <rPr>
        <sz val="8"/>
        <rFont val="Verdana"/>
        <family val="2"/>
      </rPr>
      <t xml:space="preserve">
Au moins une information ne se présente pas dans un ordre cohérent.
Dans le bloc « Rechercher dans le code », l'ordre n'est pas cohérent.
Positionner le bouton de validation de la recherche à la fin du bloc, c'est-à-dire ici, après les boutons radio et le bouton Réinitialiser.
Correction :
- Modifier l'ordre des contenus dans le code HTML pour que l'ensemble des contenus se présente dans un ordre logique.</t>
    </r>
  </si>
  <si>
    <r>
      <t>Au moins une couleur de police n'est pas suffisamment contrastée.</t>
    </r>
    <r>
      <rPr>
        <sz val="8"/>
        <rFont val="Verdana"/>
        <family val="2"/>
      </rPr>
      <t xml:space="preserve">
Le gris clair (#808080) sur blanc est insuffisamment contrasté (ratio de 3.95:1) : ex. « (1) Les dispositions de l'article 3 sont étendues sous réserve de l'application du premier alinéa de l'article L. 132-7 du code du travail. »
</t>
    </r>
    <r>
      <rPr>
        <u/>
        <sz val="8"/>
        <rFont val="Verdana"/>
        <family val="2"/>
      </rPr>
      <t xml:space="preserve">
Correction</t>
    </r>
    <r>
      <rPr>
        <sz val="8"/>
        <rFont val="Verdana"/>
        <family val="2"/>
      </rPr>
      <t xml:space="preserve"> :</t>
    </r>
    <r>
      <rPr>
        <u/>
        <sz val="8"/>
        <rFont val="Verdana"/>
        <family val="2"/>
      </rPr>
      <t xml:space="preserve">
</t>
    </r>
    <r>
      <rPr>
        <sz val="8"/>
        <rFont val="Verdana"/>
        <family val="2"/>
      </rPr>
      <t>- Vérifier que les contrastes sont suffisants (4.5 en taille normale, 3 en taille agrandie) ou que l'utilisateur dispose d'un moyen de renforcer les contrastes (style switcher).</t>
    </r>
  </si>
  <si>
    <r>
      <rPr>
        <b/>
        <sz val="8"/>
        <rFont val="Verdana"/>
        <family val="2"/>
      </rPr>
      <t>Au moins un tableau de données possède des cellules de données qui ne sont pas correctement liées aux cellules d'en-tête.</t>
    </r>
    <r>
      <rPr>
        <sz val="8"/>
        <rFont val="Verdana"/>
        <family val="2"/>
      </rPr>
      <t xml:space="preserve">
Les entêtes « Ancienneté comprise entre » et « Base de calcul de l'IFC » ne sont pas correctement liées aux cellules de données.
</t>
    </r>
    <r>
      <rPr>
        <u/>
        <sz val="8"/>
        <rFont val="Verdana"/>
        <family val="2"/>
      </rPr>
      <t>Correction</t>
    </r>
    <r>
      <rPr>
        <sz val="8"/>
        <rFont val="Verdana"/>
        <family val="2"/>
      </rPr>
      <t xml:space="preserve"> :
- Insérer des attributs scope="col" sur les cellules d'en-tête de colonne.</t>
    </r>
  </si>
  <si>
    <t>Contenu tiers</t>
  </si>
  <si>
    <r>
      <rPr>
        <b/>
        <sz val="8"/>
        <rFont val="Verdana"/>
        <family val="2"/>
      </rPr>
      <t>La page contient des erreurs de codes HTML.</t>
    </r>
    <r>
      <rPr>
        <sz val="8"/>
        <rFont val="Verdana"/>
        <family val="2"/>
      </rPr>
      <t xml:space="preserve">
Nombreuses balises et attributs obsolètes utilisés (font, align, shape, etc.).
</t>
    </r>
    <r>
      <rPr>
        <u/>
        <sz val="8"/>
        <rFont val="Verdana"/>
        <family val="2"/>
      </rPr>
      <t>Correction</t>
    </r>
    <r>
      <rPr>
        <sz val="8"/>
        <rFont val="Verdana"/>
        <family val="2"/>
      </rPr>
      <t xml:space="preserve"> :
- Corriger les erreurs de code relatives à l'écriture des balises, l'imbrication des balises, l'écriture des attributs, la validité des valeurs d'attributs.</t>
    </r>
  </si>
  <si>
    <r>
      <rPr>
        <b/>
        <sz val="8"/>
        <rFont val="Verdana"/>
        <family val="2"/>
      </rPr>
      <t>Au moins une balise est utilisée uniquement pour créer des effets de présentation.</t>
    </r>
    <r>
      <rPr>
        <sz val="8"/>
        <rFont val="Verdana"/>
        <family val="2"/>
      </rPr>
      <t xml:space="preserve">
On trouve des passages de texte structurés avec des div et des paragraphes vides.
Ex. : &lt;div class="content"&gt;&lt;div class="surtitre"&gt;&lt;/div&gt;
&lt;p&gt;&lt;/p&gt;   Tous les litiges nés à l'occasion de l'application de la présente convention, qu'ils soient collectifs ou individuels, pourront être portés par la partie la plus diligente devant la commission paritaire constituée ainsi qu'il est prévu aux articles ci-après.&lt;p&gt;&lt;/p&gt;&lt;p&gt;&lt;/p&gt;   Faute de solution devant la commission, tout conflit collectif sera soumis aux procédures prévues aux articles L. 522-1 et suivants du code du travail.&lt;p&gt;&lt;/p&gt;
&lt;/div&gt;
</t>
    </r>
    <r>
      <rPr>
        <u/>
        <sz val="8"/>
        <rFont val="Verdana"/>
        <family val="2"/>
      </rPr>
      <t>Corrections</t>
    </r>
    <r>
      <rPr>
        <sz val="8"/>
        <rFont val="Verdana"/>
        <family val="2"/>
      </rPr>
      <t xml:space="preserve"> :
- Entourez le texte avec des balises p.
- Supprimer les paragraphes vides.</t>
    </r>
  </si>
  <si>
    <r>
      <rPr>
        <b/>
        <sz val="8"/>
        <rFont val="Verdana"/>
        <family val="2"/>
      </rPr>
      <t>Au moins une erreur dans la structuration par titres.</t>
    </r>
    <r>
      <rPr>
        <sz val="8"/>
        <rFont val="Verdana"/>
        <family val="2"/>
      </rPr>
      <t xml:space="preserve">
- Rupture dans la hiérarchie des titres (h1 à h3)
- Titrage insuffisant
- De nombreux passages de texte dans le corps des articles devraient être des titres. ex. &lt;p align="center"&gt;1. Prime d'ancienneté &lt;/p&gt;
</t>
    </r>
    <r>
      <rPr>
        <u/>
        <sz val="8"/>
        <rFont val="Verdana"/>
        <family val="2"/>
      </rPr>
      <t>Corrections</t>
    </r>
    <r>
      <rPr>
        <sz val="8"/>
        <rFont val="Verdana"/>
        <family val="2"/>
      </rPr>
      <t xml:space="preserve"> :
- Transformer « Titre Ier », « Durée », etc. (qui sont actuellement des labels ce qui n'est pas pertinent) en h2.
- Transformer les paragraphes centrés qui semblent titrés des sections en titres &lt;h4&gt;.
</t>
    </r>
  </si>
  <si>
    <t>Nous anticipons une dérogation pour charge disproportionnée sur la reprise de contenu dans les articles.</t>
  </si>
  <si>
    <r>
      <rPr>
        <b/>
        <sz val="8"/>
        <rFont val="Verdana"/>
        <family val="2"/>
      </rPr>
      <t>Au moins un contenu présenté sous forme de liste n'utilise pas un élément de liste HTML.</t>
    </r>
    <r>
      <rPr>
        <sz val="8"/>
        <rFont val="Verdana"/>
        <family val="2"/>
      </rPr>
      <t xml:space="preserve">
Les listes dans le corps de texte des articles ne sont pas correctement structurées. Utiliser des balises &lt;ul&gt;/&lt;li&gt;.
</t>
    </r>
  </si>
  <si>
    <r>
      <rPr>
        <b/>
        <sz val="8"/>
        <rFont val="Verdana"/>
        <family val="2"/>
      </rPr>
      <t>Au moins une balise ou un attribut de présentation est utilisé.</t>
    </r>
    <r>
      <rPr>
        <sz val="8"/>
        <rFont val="Verdana"/>
        <family val="2"/>
      </rPr>
      <t xml:space="preserve">
Par exemple : border sur le tableau
</t>
    </r>
    <r>
      <rPr>
        <u/>
        <sz val="8"/>
        <rFont val="Verdana"/>
        <family val="2"/>
      </rPr>
      <t>Correction</t>
    </r>
    <r>
      <rPr>
        <sz val="8"/>
        <rFont val="Verdana"/>
        <family val="2"/>
      </rPr>
      <t xml:space="preserve"> :
- Remplacer ces balises ou attributs par des styles CSS.
- Vérifier l'absence des balises et attributs de présentation (http://references.modernisation.gouv.fr/rgaa-accessibilite/glossaire.html#prsentation-de-linformation)</t>
    </r>
  </si>
  <si>
    <r>
      <rPr>
        <b/>
        <sz val="8"/>
        <rFont val="Verdana"/>
        <family val="2"/>
      </rPr>
      <t>Au moins un composant ou une fonctionnalité JavaScript n'est pas compatible avec les technologies d'assistance.</t>
    </r>
    <r>
      <rPr>
        <sz val="8"/>
        <rFont val="Verdana"/>
        <family val="2"/>
      </rPr>
      <t xml:space="preserve">
L'autocomplétion du champ SIRET - Raison sociale doit être revue.
</t>
    </r>
    <r>
      <rPr>
        <u/>
        <sz val="8"/>
        <rFont val="Verdana"/>
        <family val="2"/>
      </rPr>
      <t>Correction</t>
    </r>
    <r>
      <rPr>
        <sz val="8"/>
        <rFont val="Verdana"/>
        <family val="2"/>
      </rPr>
      <t xml:space="preserve"> :
Cf. note JavaScript pour le détail des correctifs.
</t>
    </r>
  </si>
  <si>
    <r>
      <rPr>
        <b/>
        <sz val="8"/>
        <rFont val="Verdana"/>
        <family val="2"/>
      </rPr>
      <t>Le titre de page n'est pas pertinent.</t>
    </r>
    <r>
      <rPr>
        <sz val="8"/>
        <rFont val="Verdana"/>
        <family val="2"/>
      </rPr>
      <t xml:space="preserve">
</t>
    </r>
    <r>
      <rPr>
        <u/>
        <sz val="8"/>
        <rFont val="Verdana"/>
        <family val="2"/>
      </rPr>
      <t>Correction</t>
    </r>
    <r>
      <rPr>
        <sz val="8"/>
        <rFont val="Verdana"/>
        <family val="2"/>
      </rPr>
      <t xml:space="preserve"> :
- Modifier le titre de la page : &lt;title&gt;Résultats de recherche Accords d'entreprise, mariage page 1 - Légifrance&lt;/title&gt;</t>
    </r>
  </si>
  <si>
    <r>
      <rPr>
        <b/>
        <sz val="8"/>
        <rFont val="Verdana"/>
        <family val="2"/>
      </rPr>
      <t>Au moins une balise est utilisée uniquement pour créer des effets de présentation.</t>
    </r>
    <r>
      <rPr>
        <sz val="8"/>
        <rFont val="Verdana"/>
        <family val="2"/>
      </rPr>
      <t xml:space="preserve">
Lorsqu'il y a 0 résultat, les critères de recherche ne sont pas structurés dans une balise paragraphe et on trouve un paragraphe vide pour créer une marge.
&lt;div&gt;&lt;strong&gt;Dans tous les champs&lt;/strong&gt;&lt;br&gt;
Tous les mots : « &lt;em&gt;mariage&lt;/em&gt; »
&lt;br&gt;&lt;/div&gt;
&lt;p&gt;&lt;/p&gt;
</t>
    </r>
    <r>
      <rPr>
        <u/>
        <sz val="8"/>
        <rFont val="Verdana"/>
        <family val="2"/>
      </rPr>
      <t>Correction</t>
    </r>
    <r>
      <rPr>
        <sz val="8"/>
        <rFont val="Verdana"/>
        <family val="2"/>
      </rPr>
      <t xml:space="preserve"> :
- Entourez chaque texte avec des balises p.
- Supprimer le paragraphe vide.</t>
    </r>
  </si>
  <si>
    <r>
      <rPr>
        <b/>
        <sz val="8"/>
        <rFont val="Verdana"/>
        <family val="2"/>
      </rPr>
      <t>Au moins un document en téléchargement n'est pas accessible (structure, alternative, etc).</t>
    </r>
    <r>
      <rPr>
        <sz val="8"/>
        <rFont val="Verdana"/>
        <family val="2"/>
      </rPr>
      <t xml:space="preserve">
Le document Word n'est pas correctement structuré :
- Le titre du document n'est pas pertinent.
- Les titres nécessaires ne sont pas présents.
- Présence de nombreux paragraphes vides.
- Liste à puces non utilisée.
</t>
    </r>
    <r>
      <rPr>
        <u/>
        <sz val="8"/>
        <rFont val="Verdana"/>
        <family val="2"/>
      </rPr>
      <t>Correction</t>
    </r>
    <r>
      <rPr>
        <sz val="8"/>
        <rFont val="Verdana"/>
        <family val="2"/>
      </rPr>
      <t xml:space="preserve"> :
- Corriger le document pour lui ajouter les styles et balises nécessaires à l'accessibilité.</t>
    </r>
  </si>
  <si>
    <r>
      <rPr>
        <b/>
        <sz val="8"/>
        <rFont val="Verdana"/>
        <family val="2"/>
      </rPr>
      <t>Au moins un champ de formulaire possède une étiquette dont le contenu n'est pas pertinent.</t>
    </r>
    <r>
      <rPr>
        <sz val="8"/>
        <rFont val="Verdana"/>
        <family val="2"/>
      </rPr>
      <t xml:space="preserve">
L'étiquette du champ de filtre par Années de publication n'est pas pertinente.
&lt;label for="facetteYearPubli-input-facet" class="hidden-element"&gt;Filtrer les émetteurs par libellé&lt;/label&gt;
De même pour le texte d'aide : &lt;p class="hidden-element" id="desc-query-filter-type-facetteYearPubli"&gt;La liste des émetteurs sera filtrée au fur et à mesure en temps réel&lt;/p&gt;
</t>
    </r>
    <r>
      <rPr>
        <u/>
        <sz val="8"/>
        <rFont val="Verdana"/>
        <family val="2"/>
      </rPr>
      <t>Correction</t>
    </r>
    <r>
      <rPr>
        <sz val="8"/>
        <rFont val="Verdana"/>
        <family val="2"/>
      </rPr>
      <t xml:space="preserve"> :
- Modifier l'étiquette du champ de cette manière : &lt;label for="facetteYearPubli-input-facet" class="hidden-element"&gt;Filtrer par année de publication&lt;/label&gt;
- Modifier l'aide : &lt;p class="hidden-element" id="desc-query-filter-type-facetteYearPubli"&gt;La liste des années de publications sera filtrée au fur et à mesure en temps réel&lt;/p&gt;</t>
    </r>
  </si>
  <si>
    <r>
      <rPr>
        <b/>
        <sz val="8"/>
        <rFont val="Verdana"/>
        <family val="2"/>
      </rPr>
      <t>Au moins un bouton associé à un formulaire n'est pas suffisamment pertinent.</t>
    </r>
    <r>
      <rPr>
        <sz val="8"/>
        <rFont val="Verdana"/>
        <family val="2"/>
      </rPr>
      <t xml:space="preserve">
Le bouton Réinitialiser a un title non pertinent "Réinitialiser le critère émetteur".
</t>
    </r>
    <r>
      <rPr>
        <u/>
        <sz val="8"/>
        <rFont val="Verdana"/>
        <family val="2"/>
      </rPr>
      <t>Correction</t>
    </r>
    <r>
      <rPr>
        <sz val="8"/>
        <rFont val="Verdana"/>
        <family val="2"/>
      </rPr>
      <t xml:space="preserve"> :
- Modifier l'attribut title du boutonde cette manière : title="Réinitialiser le critère année de publication".</t>
    </r>
  </si>
  <si>
    <r>
      <rPr>
        <b/>
        <sz val="8"/>
        <rFont val="Verdana"/>
        <family val="2"/>
      </rPr>
      <t>Au moins un contenu présenté sous forme de liste n'utilise pas un élément de liste HTML.</t>
    </r>
    <r>
      <rPr>
        <sz val="8"/>
        <rFont val="Verdana"/>
        <family val="2"/>
      </rPr>
      <t xml:space="preserve">
Tous les liens successifs des rubriques Textes publiés et Textes en préparation doivent être structurés dans des listes ul/li.
</t>
    </r>
  </si>
  <si>
    <r>
      <rPr>
        <b/>
        <sz val="8"/>
        <rFont val="Verdana"/>
        <family val="2"/>
      </rPr>
      <t>Au moins un composant ou une fonctionnalité JavaScript n'est pas compatible avec les technologies d'assistance.</t>
    </r>
    <r>
      <rPr>
        <sz val="8"/>
        <rFont val="Verdana"/>
        <family val="2"/>
      </rPr>
      <t xml:space="preserve">
- L'intitulé du bouton Masquer les critères n'est pas pertinent dans ce contexte. 
- Réinitialiser doit être un bouton (button ou role="button) et non un lien.
- Son intitulé doit être explicité.
</t>
    </r>
    <r>
      <rPr>
        <u/>
        <sz val="8"/>
        <rFont val="Verdana"/>
        <family val="2"/>
      </rPr>
      <t>Corrections</t>
    </r>
    <r>
      <rPr>
        <sz val="8"/>
        <rFont val="Verdana"/>
        <family val="2"/>
      </rPr>
      <t xml:space="preserve"> :
- Transformer l'intitulé du bouton et son title en : « Masquer le panneau latéral ».
- Cf. note JavaScript pour le détail des correctifs.
- Ajouter un title="Réinitialiser le champ de recherche"</t>
    </r>
  </si>
  <si>
    <r>
      <rPr>
        <b/>
        <sz val="8"/>
        <rFont val="Verdana"/>
        <family val="2"/>
      </rPr>
      <t>Au moins une erreur dans la structuration par titres.</t>
    </r>
    <r>
      <rPr>
        <sz val="8"/>
        <rFont val="Verdana"/>
        <family val="2"/>
      </rPr>
      <t xml:space="preserve">
La partie latérale Dossier législatifs devrait être titrée.
</t>
    </r>
    <r>
      <rPr>
        <u/>
        <sz val="8"/>
        <rFont val="Verdana"/>
        <family val="2"/>
      </rPr>
      <t>Correction</t>
    </r>
    <r>
      <rPr>
        <sz val="8"/>
        <rFont val="Verdana"/>
        <family val="2"/>
      </rPr>
      <t xml:space="preserve"> :
- balise &lt;h2&gt; sur Dossiers législatifs ;
- balise &lt;h3&gt; sur chaque légistature ;
- balise &lt;h4&gt; sur « Textes publiés » et « Textes en prépration ».
</t>
    </r>
  </si>
  <si>
    <r>
      <rPr>
        <b/>
        <sz val="8"/>
        <rFont val="Verdana"/>
        <family val="2"/>
      </rPr>
      <t>La page contient des erreurs de codes HTML.</t>
    </r>
    <r>
      <rPr>
        <sz val="8"/>
        <rFont val="Verdana"/>
        <family val="2"/>
      </rPr>
      <t xml:space="preserve">
On trouve des propriétés align="center" obsolètes sur quelques balises &lt;p&gt;.
</t>
    </r>
    <r>
      <rPr>
        <u/>
        <sz val="8"/>
        <rFont val="Verdana"/>
        <family val="2"/>
      </rPr>
      <t>Correction</t>
    </r>
    <r>
      <rPr>
        <sz val="8"/>
        <rFont val="Verdana"/>
        <family val="2"/>
      </rPr>
      <t xml:space="preserve"> :
- Supprimer ces propriétés et styler le tout en CSS.</t>
    </r>
  </si>
  <si>
    <t>Dérogation - contenu tiers</t>
  </si>
  <si>
    <r>
      <rPr>
        <b/>
        <sz val="8"/>
        <rFont val="Verdana"/>
        <family val="2"/>
      </rPr>
      <t>Au moins une erreur dans la structuration par titres.</t>
    </r>
    <r>
      <rPr>
        <sz val="8"/>
        <rFont val="Verdana"/>
        <family val="2"/>
      </rPr>
      <t xml:space="preserve">
Titrage insuffisant dans le corps du projet de loi.
</t>
    </r>
    <r>
      <rPr>
        <u/>
        <sz val="8"/>
        <rFont val="Verdana"/>
        <family val="2"/>
      </rPr>
      <t xml:space="preserve">
Correction</t>
    </r>
    <r>
      <rPr>
        <sz val="8"/>
        <rFont val="Verdana"/>
        <family val="2"/>
      </rPr>
      <t xml:space="preserve"> :
- Article 1er, Article 2 devraient être des titres &lt;h3&gt;</t>
    </r>
  </si>
  <si>
    <t>Dérogation potentielle à discuter en réunion de restitution sur la charge liée à la reprise de contenu.</t>
  </si>
  <si>
    <r>
      <rPr>
        <b/>
        <sz val="8"/>
        <rFont val="Verdana"/>
        <family val="2"/>
      </rPr>
      <t>Le titre de page n'est pas pertinent.</t>
    </r>
    <r>
      <rPr>
        <sz val="8"/>
        <rFont val="Verdana"/>
        <family val="2"/>
      </rPr>
      <t xml:space="preserve">
Distinguer le titre de la page par rapport à la page 32.
</t>
    </r>
    <r>
      <rPr>
        <u/>
        <sz val="8"/>
        <rFont val="Verdana"/>
        <family val="2"/>
      </rPr>
      <t>Correction</t>
    </r>
    <r>
      <rPr>
        <sz val="8"/>
        <rFont val="Verdana"/>
        <family val="2"/>
      </rPr>
      <t xml:space="preserve"> :
- Modifier le titre de la page pour rajouter « Exposé des motifs » : &lt;title&gt;Projet de loi ratifiant l’ordonnance n° 2017-1117 du 29 juin 2017 relative aux règles de conservation, de sélection et d'étude du patrimoine archéologique mobilier et l’ordonnance n° 2017-1134 du 5 juillet 2017 portant diverses dispositions communes à l'ensemble du patrimoine culturel (MICB1722971L) </t>
    </r>
    <r>
      <rPr>
        <b/>
        <sz val="8"/>
        <rFont val="Verdana"/>
        <family val="2"/>
      </rPr>
      <t>- Exposé des motifs</t>
    </r>
    <r>
      <rPr>
        <sz val="8"/>
        <rFont val="Verdana"/>
        <family val="2"/>
      </rPr>
      <t xml:space="preserve"> - Dossiers législatifs - Légifrance&lt;/title&gt;</t>
    </r>
  </si>
  <si>
    <r>
      <rPr>
        <b/>
        <sz val="8"/>
        <rFont val="Verdana"/>
        <family val="2"/>
      </rPr>
      <t>Le titre de page n'est pas pertinent.</t>
    </r>
    <r>
      <rPr>
        <sz val="8"/>
        <rFont val="Verdana"/>
        <family val="2"/>
      </rPr>
      <t xml:space="preserve">
Ajouter l'information Échéancier dans le titre de la page.
</t>
    </r>
    <r>
      <rPr>
        <u/>
        <sz val="8"/>
        <rFont val="Verdana"/>
        <family val="2"/>
      </rPr>
      <t>Correction</t>
    </r>
    <r>
      <rPr>
        <sz val="8"/>
        <rFont val="Verdana"/>
        <family val="2"/>
      </rPr>
      <t xml:space="preserve"> :
- Modifier le titre de la page : &lt;title&gt;LOI n° 2015-990 du 6 août 2015 pour la croissance, l'activité et l'égalité des chances économiques - Échéancier - Dossiers législatifs - Légifrance&lt;/title&gt;</t>
    </r>
  </si>
  <si>
    <r>
      <rPr>
        <b/>
        <sz val="8"/>
        <rFont val="Verdana"/>
        <family val="2"/>
      </rPr>
      <t>Note</t>
    </r>
    <r>
      <rPr>
        <sz val="8"/>
        <rFont val="Verdana"/>
        <family val="2"/>
      </rPr>
      <t xml:space="preserve"> : le critère est NA, car les documents en téléchargement ne sont pas disponibles directement sur la page auditée.
La plupart ne semble pas être structurés correctement pour être accessibles.</t>
    </r>
  </si>
  <si>
    <r>
      <rPr>
        <b/>
        <sz val="8"/>
        <rFont val="Verdana"/>
        <family val="2"/>
      </rPr>
      <t>La page n'est pas définie par un type de document ou le type de document utilisé est invalide.</t>
    </r>
    <r>
      <rPr>
        <sz val="8"/>
        <rFont val="Verdana"/>
        <family val="2"/>
      </rPr>
      <t xml:space="preserve">
Absence de &lt;!DOCTYPE html&gt; sur cette page.
</t>
    </r>
    <r>
      <rPr>
        <u/>
        <sz val="8"/>
        <rFont val="Verdana"/>
        <family val="2"/>
      </rPr>
      <t>Correction</t>
    </r>
    <r>
      <rPr>
        <sz val="8"/>
        <rFont val="Verdana"/>
        <family val="2"/>
      </rPr>
      <t xml:space="preserve"> :
- Ajouter un &lt;!DOCTYPE html&gt; avant la balise &lt;html&gt;.</t>
    </r>
  </si>
  <si>
    <r>
      <rPr>
        <b/>
        <sz val="8"/>
        <rFont val="Verdana"/>
        <family val="2"/>
      </rPr>
      <t>La page contient des erreurs de codes HTML.</t>
    </r>
    <r>
      <rPr>
        <sz val="8"/>
        <rFont val="Verdana"/>
        <family val="2"/>
      </rPr>
      <t xml:space="preserve">
Vérifier l'imbrication des balises.
</t>
    </r>
    <r>
      <rPr>
        <u/>
        <sz val="8"/>
        <rFont val="Verdana"/>
        <family val="2"/>
      </rPr>
      <t xml:space="preserve">
Correction</t>
    </r>
    <r>
      <rPr>
        <sz val="8"/>
        <rFont val="Verdana"/>
        <family val="2"/>
      </rPr>
      <t xml:space="preserve"> :
- Corriger les erreurs d'imbrication des balises.</t>
    </r>
  </si>
  <si>
    <r>
      <rPr>
        <b/>
        <sz val="8"/>
        <rFont val="Verdana"/>
        <family val="2"/>
      </rPr>
      <t>Le titre de page n'est pas pertinent.</t>
    </r>
    <r>
      <rPr>
        <sz val="8"/>
        <rFont val="Verdana"/>
        <family val="2"/>
      </rPr>
      <t xml:space="preserve">
Par exemple : Publications officielles - Journal officiel - Légifrance
</t>
    </r>
    <r>
      <rPr>
        <u/>
        <sz val="8"/>
        <rFont val="Verdana"/>
        <family val="2"/>
      </rPr>
      <t>Correction</t>
    </r>
    <r>
      <rPr>
        <sz val="8"/>
        <rFont val="Verdana"/>
        <family val="2"/>
      </rPr>
      <t xml:space="preserve"> :
- Modifier le titre de la page : &lt;title&gt;À propos de la version bêta (27/11/2019) - Légifrance&lt;/title&gt;</t>
    </r>
  </si>
  <si>
    <r>
      <rPr>
        <b/>
        <sz val="8"/>
        <rFont val="Verdana"/>
        <family val="2"/>
      </rPr>
      <t>Au moins une balise est utilisée uniquement pour créer des effets de présentation.</t>
    </r>
    <r>
      <rPr>
        <sz val="8"/>
        <rFont val="Verdana"/>
        <family val="2"/>
      </rPr>
      <t xml:space="preserve">
« Dernière modification… » doit être structuré dans une balise &lt;p&gt;. 
</t>
    </r>
    <r>
      <rPr>
        <u/>
        <sz val="8"/>
        <rFont val="Verdana"/>
        <family val="2"/>
      </rPr>
      <t>Correction</t>
    </r>
    <r>
      <rPr>
        <sz val="8"/>
        <rFont val="Verdana"/>
        <family val="2"/>
      </rPr>
      <t xml:space="preserve"> :
- Remplacer la balise &lt;div&gt; par une balise &lt;p&gt;.
- Supprimr le &lt;br&gt; après « Dernière modification… »</t>
    </r>
  </si>
  <si>
    <r>
      <rPr>
        <b/>
        <sz val="8"/>
        <rFont val="Verdana"/>
        <family val="2"/>
      </rPr>
      <t>Au moins une erreur dans la structuration par titres.</t>
    </r>
    <r>
      <rPr>
        <sz val="8"/>
        <rFont val="Verdana"/>
        <family val="2"/>
      </rPr>
      <t xml:space="preserve">
On trouve une balise &lt;h1&gt; et une balise &lt;h2&gt; vides.
</t>
    </r>
    <r>
      <rPr>
        <u/>
        <sz val="8"/>
        <rFont val="Verdana"/>
        <family val="2"/>
      </rPr>
      <t>Correction</t>
    </r>
    <r>
      <rPr>
        <sz val="8"/>
        <rFont val="Verdana"/>
        <family val="2"/>
      </rPr>
      <t xml:space="preserve"> :
- Supprimer les balises titres vides </t>
    </r>
    <r>
      <rPr>
        <b/>
        <sz val="8"/>
        <rFont val="Verdana"/>
        <family val="2"/>
      </rPr>
      <t xml:space="preserve">OU </t>
    </r>
    <r>
      <rPr>
        <sz val="8"/>
        <rFont val="Verdana"/>
        <family val="2"/>
      </rPr>
      <t>masquer les avec display:none;</t>
    </r>
  </si>
  <si>
    <r>
      <rPr>
        <b/>
        <sz val="8"/>
        <rFont val="Verdana"/>
        <family val="2"/>
      </rPr>
      <t>Au moins un contenu présenté sous forme de liste n'utilise pas un élément de liste HTML.</t>
    </r>
    <r>
      <rPr>
        <sz val="8"/>
        <rFont val="Verdana"/>
        <family val="2"/>
      </rPr>
      <t xml:space="preserve">
Deux liens successifs non structurés dans une liste.
</t>
    </r>
    <r>
      <rPr>
        <u/>
        <sz val="8"/>
        <rFont val="Verdana"/>
        <family val="2"/>
      </rPr>
      <t>Correction</t>
    </r>
    <r>
      <rPr>
        <sz val="8"/>
        <rFont val="Verdana"/>
        <family val="2"/>
      </rPr>
      <t xml:space="preserve"> :
- Utiliser un élément de liste UL/LI pour les contenus : « Liste des correctifs et évolutions disponibles et à venir du site bêta » et « Informations sur l'Open data et les API. »
</t>
    </r>
  </si>
  <si>
    <r>
      <rPr>
        <b/>
        <sz val="8"/>
        <rFont val="Verdana"/>
        <family val="2"/>
      </rPr>
      <t>Au moins un document en téléchargement n'est pas accessible (structure, alternative, etc).</t>
    </r>
    <r>
      <rPr>
        <sz val="8"/>
        <rFont val="Verdana"/>
        <family val="2"/>
      </rPr>
      <t xml:space="preserve">
Le guide d'utilisation est un PDF non structuré.
Note : l'indication de poids et de format n'est plus obligatoire en RGAA 4. Néanmoins, comme celle-ci est faite ailleurs sur le site de manière systématique, il serait intéressant de reprendre le fonctionnement sur cette page également.
</t>
    </r>
    <r>
      <rPr>
        <u/>
        <sz val="8"/>
        <rFont val="Verdana"/>
        <family val="2"/>
      </rPr>
      <t>Correction</t>
    </r>
    <r>
      <rPr>
        <sz val="8"/>
        <rFont val="Verdana"/>
        <family val="2"/>
      </rPr>
      <t xml:space="preserve"> :
- Corriger le document pour lui ajouter les styles et balises nécessaires à l'accessibilité.
- </t>
    </r>
    <r>
      <rPr>
        <b/>
        <sz val="8"/>
        <rFont val="Verdana"/>
        <family val="2"/>
      </rPr>
      <t>OU</t>
    </r>
    <r>
      <rPr>
        <sz val="8"/>
        <rFont val="Verdana"/>
        <family val="2"/>
      </rPr>
      <t xml:space="preserve"> proposer une alternative équivalente (page HTML, document structuré Word ou LibreOffice).</t>
    </r>
  </si>
  <si>
    <r>
      <rPr>
        <b/>
        <sz val="8"/>
        <rFont val="Verdana"/>
        <family val="2"/>
      </rPr>
      <t xml:space="preserve">Le titre de page n'est pas pertinent.
</t>
    </r>
    <r>
      <rPr>
        <sz val="8"/>
        <rFont val="Verdana"/>
        <family val="2"/>
      </rPr>
      <t xml:space="preserve">
</t>
    </r>
    <r>
      <rPr>
        <u/>
        <sz val="8"/>
        <rFont val="Verdana"/>
        <family val="2"/>
      </rPr>
      <t>Correction</t>
    </r>
    <r>
      <rPr>
        <sz val="8"/>
        <rFont val="Verdana"/>
        <family val="2"/>
      </rPr>
      <t xml:space="preserve"> :
- Modifier le titre de la page : &lt;title&gt;Mentions légales - Légifrance&lt;/title&gt;</t>
    </r>
  </si>
  <si>
    <r>
      <rPr>
        <b/>
        <sz val="8"/>
        <rFont val="Verdana"/>
        <family val="2"/>
      </rPr>
      <t>Au moins une erreur dans la structuration par titres.</t>
    </r>
    <r>
      <rPr>
        <sz val="8"/>
        <rFont val="Verdana"/>
        <family val="2"/>
      </rPr>
      <t xml:space="preserve">
Les textes en gras dans la partie Données personnelles et Gestion des cookies doivent être des titres.
</t>
    </r>
    <r>
      <rPr>
        <u/>
        <sz val="8"/>
        <rFont val="Verdana"/>
        <family val="2"/>
      </rPr>
      <t>Correction</t>
    </r>
    <r>
      <rPr>
        <sz val="8"/>
        <rFont val="Verdana"/>
        <family val="2"/>
      </rPr>
      <t xml:space="preserve"> :
Structurer ces textes avec des titres &lt;h3&gt;
</t>
    </r>
  </si>
  <si>
    <t>Feuille</t>
  </si>
  <si>
    <t>Derog</t>
  </si>
  <si>
    <t>Commentaire reco</t>
  </si>
  <si>
    <t>Commentaire derog</t>
  </si>
  <si>
    <t>Ligne</t>
  </si>
  <si>
    <t>Colonne</t>
  </si>
  <si>
    <t>Dernier texte copié</t>
  </si>
  <si>
    <t>Sommaire d'un code
https://beta.legifrance.gouv.fr/codes/texte_lc/LEGITEXT000006070721/2019-04-19/
L'ordre de tabulation des éléments ou des zones de la page n'est pas cohérent.
Correction :
Lorsque l'utilisateur ouvre le datepicker et qu'il tabule (sans avoir fermé le datepicker), la prochaine tabulation devrait le ramener sur le champ date.</t>
  </si>
  <si>
    <t>https://www.legifrance.gouv.fr/jorf/jo</t>
  </si>
  <si>
    <t>https://www.legifrance.gouv.fr/jorf/jo/period/?datePubli=02%2F04%2F2019+%3E+10%2F04%2F2019</t>
  </si>
  <si>
    <t>https://www.legifrance.gouv.fr/jorf/tb/year/?date-start=2011&amp;date-end=2015</t>
  </si>
  <si>
    <t>https://www.legifrance.gouv.fr/search/all?tab_selection=all&amp;searchField=ALL&amp;query=mariage&amp;page=1&amp;init=true</t>
  </si>
  <si>
    <t>https://www.legifrance.gouv.fr/search/code?tab_selection=code&amp;searchField=ALL&amp;query=mariage&amp;page=1&amp;init=true</t>
  </si>
  <si>
    <t>https://www.legifrance.gouv.fr/codes/texte_lc/LEGITEXT000006070721/2019-04-19/</t>
  </si>
  <si>
    <t>https://www.legifrance.gouv.fr/codes/section_lc/LEGITEXT000006070721/LEGISCTA000006136513/2019-04-19/#LEGISCTA000006136513</t>
  </si>
  <si>
    <t>https://www.legifrance.gouv.fr/search/lois?tab_selection=lawarticledecree&amp;searchField=ALL&amp;query=mariage&amp;page=1&amp;init=true&amp;dateSignature=&amp;datePublication=</t>
  </si>
  <si>
    <t>https://www.legifrance.gouv.fr/loda/texte_lc/JORFTEXT000038376468/2019-04-19/</t>
  </si>
  <si>
    <t>https://www.legifrance.gouv.fr/search/jorf?tab_selection=jorf&amp;searchField=ALL&amp;query=mariage&amp;page=1&amp;init=true&amp;dateSignature=&amp;datePublication=</t>
  </si>
  <si>
    <t>https://www.legifrance.gouv.fr/jorf/texte_jo/JORFTEXT000038376468</t>
  </si>
  <si>
    <t>https://www.legifrance.gouv.fr/search/constit?tab_selection=constit&amp;searchField=ALL&amp;query=mariage&amp;page=1&amp;init=true&amp;dateDecision=</t>
  </si>
  <si>
    <t>https://www.legifrance.gouv.fr/cons/id/CONSTEXT000037434561</t>
  </si>
  <si>
    <t>https://www.legifrance.gouv.fr/search/cetat?tab_selection=cetat&amp;searchField=ALL&amp;query=mariage&amp;page=1&amp;init=true&amp;dateDecision=</t>
  </si>
  <si>
    <t>https://www.legifrance.gouv.fr/ceta/id/CETATEXT000029598765</t>
  </si>
  <si>
    <t>https://www.legifrance.gouv.fr/search/juri?tab_selection=juri&amp;searchField=ALL&amp;query=mariage&amp;page=1&amp;init=true&amp;dateDecision=</t>
  </si>
  <si>
    <t>https://www.legifrance.gouv.fr/juri/id/JURITEXT000038322225</t>
  </si>
  <si>
    <t>https://www.legifrance.gouv.fr/recherche</t>
  </si>
  <si>
    <t>https://www.legifrance.gouv.fr/search/all?tab_selection=all&amp;query=%7B(%40ALL%5Bt%22mariage%22%5D)%20%26%26%20(%40ALL%5Bt%22divorce%22%5D)%7D&amp;&amp;isAdvancedResult=true&amp;pageSize=10&amp;typeRecherche=date&amp;init=true&amp;page=1</t>
  </si>
  <si>
    <t>https://www.legifrance.gouv.fr/search/circ?tab_selection=circ&amp;searchField=ALL&amp;query=mariage&amp;page=1&amp;init=true&amp;dateSignature=</t>
  </si>
  <si>
    <t>https://www.legifrance.gouv.fr/circulaire/id/44431</t>
  </si>
  <si>
    <t>https://www.legifrance.gouv.fr/search/kali?tab_selection=kali&amp;searchField=ALL&amp;query=avocats&amp;searchType=ALL&amp;typePagination=DEFAUT&amp;sortValue=PERTINENCE&amp;pageSize=10&amp;page=1&amp;tab_selection=kali#kali</t>
  </si>
  <si>
    <t>https://www.legifrance.gouv.fr/conv_coll/id/KALICONT000005635185/</t>
  </si>
  <si>
    <t>https://www.legifrance.gouv.fr/conv_coll/id/KALITEXT000005683633/?idConteneur=KALICONT000005635185</t>
  </si>
  <si>
    <t>https://www.legifrance.gouv.fr/conv_coll/id/KALITEXT000036563940/?idConteneur=KALICONT000005635185</t>
  </si>
  <si>
    <t>https://www.legifrance.gouv.fr/search/acco?tab_selection=acco&amp;searchField=ALL&amp;query=mariage&amp;page=1&amp;init=true&amp;dateSignature=</t>
  </si>
  <si>
    <t>https://www.legifrance.gouv.fr/acco/id/ACCOTEXT000037056432</t>
  </si>
  <si>
    <t>https://www.legifrance.gouv.fr/liste/docAdmin</t>
  </si>
  <si>
    <t>https://www.legifrance.gouv.fr/liste/legislatures</t>
  </si>
  <si>
    <t>https://www.legifrance.gouv.fr/liste/dossierslegislatifs/15/?type=LOI_PUBLIEE</t>
  </si>
  <si>
    <t>https://www.legifrance.gouv.fr/dossierlegislatif/JORFDOLE000036830320/</t>
  </si>
  <si>
    <t>https://www.legifrance.gouv.fr/dossierlegislatif/JORFDOLE000035829310/?detailType=CONTENU&amp;detailId=1</t>
  </si>
  <si>
    <t>https://www.legifrance.gouv.fr/dossierlegislatif/JORFDOLE000035829310/?detailType=EXPOSE_MOTIFS&amp;detailId=</t>
  </si>
  <si>
    <t>https://www.legifrance.gouv.fr/dossierlegislatif/JORFDOLE000029883713/?detailType=ECHEANCIER&amp;detailId=</t>
  </si>
  <si>
    <t>https://www.legifrance.gouv.fr/liste/debatsParlementaires</t>
  </si>
  <si>
    <t>https://www.legifrance.gouv.fr/contenu/en-tete/a-propos-de-la-version-beta-27-11-2019</t>
  </si>
  <si>
    <t>https://www.legifrance.gouv.fr/contenu/pied-de-page/mentions-legales</t>
  </si>
  <si>
    <t>https://www.legifrance.gouv.fr/jorf/jo/period/?datePubli=02%2F04%2F2019+%3E+10%2F04%2F2019%20</t>
  </si>
  <si>
    <t>https://www.legifrance.gouv.fr/search/all?tab_selection=all&amp;searchField=ALL&amp;query=mariage&amp;page=1&amp;init=true%20</t>
  </si>
  <si>
    <t>https://www.legifrance.gouv.fr/codes/section_lc/LEGITEXT000006070721/LEGISCTA000006136513/2019-04-19/</t>
  </si>
  <si>
    <t>https://www.legifrance.gouv.fr/search/lois?tab_selection=lawarticledecree&amp;searchField=ALL&amp;query=mariage&amp;page=1&amp;init=true&amp;dateSignature=&amp;datePublication=%20</t>
  </si>
  <si>
    <t>https://www.legifrance.gouv.fr/loda/texte_lc/JORFTEXT000038376468/2019-04-19</t>
  </si>
  <si>
    <t>https://www.legifrance.gouv.fr/search/jorf?tab_selection=jorf&amp;searchField=ALL&amp;query=mariage&amp;page=1&amp;init=true&amp;dateSignature=&amp;datePublication=%20</t>
  </si>
  <si>
    <t>https://www.legifrance.gouv.fr/search/constit?tab_selection=constit&amp;searchField=ALL&amp;query=mariage&amp;page=1&amp;init=true&amp;dateDecision=%20</t>
  </si>
  <si>
    <t>https://www.legifrance.gouv.fr/search/cetat?tab_selection=cetat&amp;searchField=ALL&amp;query=mariage&amp;page=1&amp;init=true&amp;dateDecision=%20</t>
  </si>
  <si>
    <t>https://www.legifrance.gouv.fr/search/circ?tab_selection=circ&amp;searchField=ALL&amp;query=mariage&amp;page=1&amp;init=true&amp;dateSignature=%20</t>
  </si>
  <si>
    <t>https://www.legifrance.gouv.fr/search/kali?tab_selection=kali&amp;searchField=ALL&amp;query=avocats&amp;searchType=ALL&amp;typePagination=DEFAUT&amp;sortValue=PERTINENCE&amp;pageSize=10&amp;page=1&amp;tab_selection=kali</t>
  </si>
  <si>
    <t>https://www.legifrance.gouv.fr/conv_coll/id/KALITEXT000005683633/?idConteneur=KALICONT000005635185%20</t>
  </si>
  <si>
    <t>https://www.legifrance.gouv.fr/contenu/en-tete/a-propos-de-la-version-beta-19-06-2020</t>
  </si>
  <si>
    <t>OK</t>
  </si>
  <si>
    <t>écart</t>
  </si>
  <si>
    <r>
      <rPr>
        <b/>
        <sz val="10"/>
        <rFont val="Verdana"/>
        <family val="2"/>
      </rPr>
      <t>Au moins une erreur dans la structuration par titres.</t>
    </r>
    <r>
      <rPr>
        <sz val="10"/>
        <rFont val="Verdana"/>
        <family val="2"/>
      </rPr>
      <t xml:space="preserve">
Absence de titre &lt;h1&gt;.
</t>
    </r>
    <r>
      <rPr>
        <u/>
        <sz val="10"/>
        <rFont val="Verdana"/>
        <family val="2"/>
      </rPr>
      <t>Correction</t>
    </r>
    <r>
      <rPr>
        <sz val="10"/>
        <rFont val="Verdana"/>
        <family val="2"/>
      </rPr>
      <t xml:space="preserve"> :
Ajouter un titre &lt;h1&gt; pertinent dans la page.</t>
    </r>
  </si>
  <si>
    <t>URL corrigées</t>
  </si>
  <si>
    <t>URL de la déclaration d'accessibilité</t>
  </si>
  <si>
    <t>Contrôle</t>
  </si>
  <si>
    <t>URL erronées</t>
  </si>
  <si>
    <t>Commentaires sur le présent tableau</t>
  </si>
  <si>
    <t>Modif statut par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</si>
</sst>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i/>
      <sz val="11"/>
      <color rgb="FF7F7F7F"/>
      <name val="Calibri"/>
      <family val="2"/>
      <scheme val="minor"/>
    </font>
    <font>
      <sz val="10"/>
      <name val="FreeSans"/>
      <family val="2"/>
    </font>
    <font>
      <b/>
      <sz val="10"/>
      <name val="Arial"/>
      <family val="2"/>
    </font>
    <font>
      <sz val="8"/>
      <name val="Arial"/>
      <family val="2"/>
    </font>
    <font>
      <b/>
      <sz val="18"/>
      <color theme="3"/>
      <name val="Calibri Light"/>
      <family val="2"/>
      <scheme val="major"/>
    </font>
    <font>
      <b/>
      <sz val="11"/>
      <color rgb="FFFFFFFF"/>
      <name val="Verdana"/>
      <family val="2"/>
    </font>
    <font>
      <b/>
      <sz val="10"/>
      <name val="Verdana"/>
      <family val="2"/>
    </font>
    <font>
      <sz val="11"/>
      <color theme="1"/>
      <name val="Verdana"/>
      <family val="2"/>
    </font>
    <font>
      <b/>
      <sz val="8"/>
      <color rgb="FFFFFFFF"/>
      <name val="Verdana"/>
      <family val="2"/>
    </font>
    <font>
      <b/>
      <sz val="8"/>
      <name val="Verdana"/>
      <family val="2"/>
    </font>
    <font>
      <sz val="8"/>
      <name val="Verdana"/>
      <family val="2"/>
    </font>
    <font>
      <b/>
      <sz val="14"/>
      <color rgb="FFFFFFFF"/>
      <name val="Verdana"/>
      <family val="2"/>
    </font>
    <font>
      <b/>
      <sz val="13"/>
      <name val="Verdana"/>
      <family val="2"/>
    </font>
    <font>
      <sz val="10"/>
      <color rgb="FFFFFFFF"/>
      <name val="Verdana"/>
      <family val="2"/>
    </font>
    <font>
      <sz val="9"/>
      <name val="Verdana"/>
      <family val="2"/>
    </font>
    <font>
      <b/>
      <sz val="10"/>
      <color theme="1" tint="0.499984740745262"/>
      <name val="Verdana"/>
      <family val="2"/>
    </font>
    <font>
      <b/>
      <sz val="10"/>
      <color rgb="FFFFFFFF"/>
      <name val="Verdana"/>
      <family val="2"/>
    </font>
    <font>
      <b/>
      <sz val="10"/>
      <color theme="0"/>
      <name val="Verdana"/>
      <family val="2"/>
    </font>
    <font>
      <sz val="10"/>
      <name val="Verdana"/>
      <family val="2"/>
    </font>
    <font>
      <sz val="11"/>
      <color rgb="FFFFFFFF"/>
      <name val="Verdana"/>
      <family val="2"/>
    </font>
    <font>
      <b/>
      <sz val="10"/>
      <color rgb="FF108670"/>
      <name val="Verdana"/>
      <family val="2"/>
    </font>
    <font>
      <b/>
      <sz val="10"/>
      <color rgb="FFB7293C"/>
      <name val="Verdana"/>
      <family val="2"/>
    </font>
    <font>
      <b/>
      <sz val="10"/>
      <color rgb="FF0B1B34"/>
      <name val="Verdana"/>
      <family val="2"/>
    </font>
    <font>
      <sz val="11"/>
      <color rgb="FF0B1B34"/>
      <name val="Verdana"/>
      <family val="2"/>
    </font>
    <font>
      <sz val="10"/>
      <color rgb="FF0B1B34"/>
      <name val="Verdana"/>
      <family val="2"/>
    </font>
    <font>
      <b/>
      <sz val="14"/>
      <color rgb="FF0B1B34"/>
      <name val="Verdana"/>
      <family val="2"/>
    </font>
    <font>
      <sz val="9"/>
      <color rgb="FF0B1B34"/>
      <name val="Verdana"/>
      <family val="2"/>
    </font>
    <font>
      <b/>
      <sz val="12"/>
      <color rgb="FFFFFFFF"/>
      <name val="Verdana"/>
      <family val="2"/>
    </font>
    <font>
      <sz val="11"/>
      <name val="Verdana"/>
      <family val="2"/>
    </font>
    <font>
      <b/>
      <sz val="9"/>
      <color rgb="FFFFFFFF"/>
      <name val="Verdana"/>
      <family val="2"/>
    </font>
    <font>
      <u/>
      <sz val="11"/>
      <color theme="10"/>
      <name val="Calibri"/>
      <family val="2"/>
      <scheme val="minor"/>
    </font>
    <font>
      <u/>
      <sz val="11"/>
      <color theme="11"/>
      <name val="Calibri"/>
      <family val="2"/>
      <scheme val="minor"/>
    </font>
    <font>
      <sz val="8"/>
      <name val="Calibri"/>
      <family val="2"/>
      <scheme val="minor"/>
    </font>
    <font>
      <b/>
      <sz val="10"/>
      <color theme="1"/>
      <name val="Verdana"/>
      <family val="2"/>
    </font>
    <font>
      <b/>
      <sz val="11"/>
      <color theme="1"/>
      <name val="Calibri"/>
      <family val="2"/>
      <scheme val="minor"/>
    </font>
    <font>
      <u/>
      <sz val="11"/>
      <color theme="10"/>
      <name val="Verdana"/>
      <family val="2"/>
    </font>
    <font>
      <sz val="8"/>
      <color theme="1"/>
      <name val="Verdana"/>
      <family val="2"/>
    </font>
    <font>
      <sz val="11"/>
      <color theme="1"/>
      <name val="Calibri"/>
      <family val="2"/>
      <scheme val="minor"/>
    </font>
    <font>
      <sz val="11"/>
      <color rgb="FFE3EBF2"/>
      <name val="Calibri"/>
      <family val="2"/>
      <scheme val="minor"/>
    </font>
    <font>
      <sz val="9"/>
      <color rgb="FFFFFFFF"/>
      <name val="Verdana"/>
      <family val="2"/>
    </font>
    <font>
      <b/>
      <sz val="8"/>
      <color theme="0"/>
      <name val="Verdana"/>
      <family val="2"/>
    </font>
    <font>
      <sz val="8"/>
      <color rgb="FFFFFFFF"/>
      <name val="Verdana"/>
      <family val="2"/>
    </font>
    <font>
      <sz val="8"/>
      <color theme="1"/>
      <name val="Calibri"/>
      <family val="2"/>
      <scheme val="minor"/>
    </font>
    <font>
      <sz val="11"/>
      <name val="Calibri"/>
      <family val="2"/>
      <scheme val="minor"/>
    </font>
    <font>
      <sz val="10"/>
      <color theme="0"/>
      <name val="Verdana"/>
      <family val="2"/>
    </font>
    <font>
      <sz val="14"/>
      <color rgb="FFFFFFFF"/>
      <name val="Verdana"/>
      <family val="2"/>
    </font>
    <font>
      <u/>
      <sz val="8"/>
      <name val="Verdana"/>
      <family val="2"/>
    </font>
    <font>
      <sz val="11"/>
      <color theme="0"/>
      <name val="Calibri"/>
      <family val="2"/>
      <scheme val="minor"/>
    </font>
    <font>
      <b/>
      <sz val="8"/>
      <color theme="1"/>
      <name val="Verdana"/>
      <family val="2"/>
    </font>
    <font>
      <u/>
      <sz val="8"/>
      <color theme="1"/>
      <name val="Verdana"/>
      <family val="2"/>
    </font>
    <font>
      <sz val="11"/>
      <color theme="1"/>
      <name val="Arial"/>
      <family val="2"/>
    </font>
    <font>
      <sz val="10"/>
      <color theme="1"/>
      <name val="Verdana"/>
      <family val="2"/>
    </font>
    <font>
      <u/>
      <sz val="10"/>
      <name val="Verdana"/>
      <family val="2"/>
    </font>
    <font>
      <b/>
      <sz val="14"/>
      <color theme="1"/>
      <name val="Arial"/>
      <family val="2"/>
    </font>
    <font>
      <sz val="12"/>
      <color theme="1"/>
      <name val="Arial"/>
      <family val="2"/>
    </font>
  </fonts>
  <fills count="13">
    <fill>
      <patternFill patternType="none"/>
    </fill>
    <fill>
      <patternFill patternType="gray125"/>
    </fill>
    <fill>
      <patternFill patternType="solid">
        <fgColor rgb="FFEEEEEE"/>
        <bgColor rgb="FFFFFFFF"/>
      </patternFill>
    </fill>
    <fill>
      <patternFill patternType="solid">
        <fgColor rgb="FFFFFFFF"/>
        <bgColor rgb="FFFFFFCC"/>
      </patternFill>
    </fill>
    <fill>
      <patternFill patternType="solid">
        <fgColor rgb="FF31486E"/>
        <bgColor rgb="FFDE1B3E"/>
      </patternFill>
    </fill>
    <fill>
      <patternFill patternType="solid">
        <fgColor rgb="FFB7293C"/>
        <bgColor indexed="64"/>
      </patternFill>
    </fill>
    <fill>
      <patternFill patternType="solid">
        <fgColor rgb="FF108670"/>
        <bgColor indexed="64"/>
      </patternFill>
    </fill>
    <fill>
      <patternFill patternType="solid">
        <fgColor rgb="FF31486E"/>
        <bgColor indexed="64"/>
      </patternFill>
    </fill>
    <fill>
      <patternFill patternType="solid">
        <fgColor rgb="FF31486E"/>
        <bgColor rgb="FF0066CC"/>
      </patternFill>
    </fill>
    <fill>
      <patternFill patternType="solid">
        <fgColor rgb="FF31486E"/>
        <bgColor rgb="FF2D77D0"/>
      </patternFill>
    </fill>
    <fill>
      <patternFill patternType="solid">
        <fgColor rgb="FFE3EBF2"/>
        <bgColor indexed="64"/>
      </patternFill>
    </fill>
    <fill>
      <patternFill patternType="solid">
        <fgColor theme="4" tint="-0.499984740745262"/>
        <bgColor indexed="64"/>
      </patternFill>
    </fill>
    <fill>
      <patternFill patternType="solid">
        <fgColor rgb="FFFFFF00"/>
        <bgColor indexed="64"/>
      </patternFill>
    </fill>
  </fills>
  <borders count="39">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theme="2"/>
      </left>
      <right style="thin">
        <color theme="2"/>
      </right>
      <top style="thin">
        <color theme="2"/>
      </top>
      <bottom style="thin">
        <color theme="2"/>
      </bottom>
      <diagonal/>
    </border>
    <border>
      <left style="medium">
        <color auto="1"/>
      </left>
      <right style="hair">
        <color auto="1"/>
      </right>
      <top style="hair">
        <color auto="1"/>
      </top>
      <bottom style="hair">
        <color auto="1"/>
      </bottom>
      <diagonal/>
    </border>
    <border>
      <left style="medium">
        <color auto="1"/>
      </left>
      <right/>
      <top/>
      <bottom/>
      <diagonal/>
    </border>
    <border>
      <left/>
      <right/>
      <top/>
      <bottom style="thin">
        <color auto="1"/>
      </bottom>
      <diagonal/>
    </border>
    <border>
      <left style="medium">
        <color auto="1"/>
      </left>
      <right/>
      <top style="hair">
        <color auto="1"/>
      </top>
      <bottom/>
      <diagonal/>
    </border>
    <border>
      <left/>
      <right/>
      <top style="hair">
        <color auto="1"/>
      </top>
      <bottom/>
      <diagonal/>
    </border>
    <border>
      <left/>
      <right/>
      <top style="thin">
        <color auto="1"/>
      </top>
      <bottom style="thin">
        <color auto="1"/>
      </bottom>
      <diagonal/>
    </border>
    <border>
      <left/>
      <right style="hair">
        <color auto="1"/>
      </right>
      <top/>
      <bottom/>
      <diagonal/>
    </border>
    <border>
      <left/>
      <right/>
      <top style="thin">
        <color rgb="FF31486E"/>
      </top>
      <bottom/>
      <diagonal/>
    </border>
    <border>
      <left/>
      <right/>
      <top style="thin">
        <color theme="0"/>
      </top>
      <bottom style="thin">
        <color rgb="FF31486E"/>
      </bottom>
      <diagonal/>
    </border>
    <border>
      <left style="medium">
        <color auto="1"/>
      </left>
      <right/>
      <top/>
      <bottom style="thin">
        <color rgb="FF31486E"/>
      </bottom>
      <diagonal/>
    </border>
    <border>
      <left/>
      <right/>
      <top/>
      <bottom style="thin">
        <color rgb="FF31486E"/>
      </bottom>
      <diagonal/>
    </border>
    <border>
      <left/>
      <right style="thin">
        <color rgb="FF31486E"/>
      </right>
      <top style="hair">
        <color auto="1"/>
      </top>
      <bottom/>
      <diagonal/>
    </border>
    <border>
      <left/>
      <right style="thin">
        <color rgb="FF31486E"/>
      </right>
      <top/>
      <bottom/>
      <diagonal/>
    </border>
    <border>
      <left/>
      <right style="thin">
        <color rgb="FF31486E"/>
      </right>
      <top/>
      <bottom style="thin">
        <color rgb="FF31486E"/>
      </bottom>
      <diagonal/>
    </border>
    <border>
      <left style="hair">
        <color auto="1"/>
      </left>
      <right style="thin">
        <color rgb="FF31486E"/>
      </right>
      <top style="hair">
        <color auto="1"/>
      </top>
      <bottom style="hair">
        <color auto="1"/>
      </bottom>
      <diagonal/>
    </border>
    <border>
      <left style="thin">
        <color rgb="FF31486E"/>
      </left>
      <right/>
      <top style="thin">
        <color rgb="FF31486E"/>
      </top>
      <bottom/>
      <diagonal/>
    </border>
    <border>
      <left/>
      <right style="thin">
        <color rgb="FF31486E"/>
      </right>
      <top style="thin">
        <color rgb="FF31486E"/>
      </top>
      <bottom/>
      <diagonal/>
    </border>
    <border>
      <left style="thin">
        <color rgb="FF31486E"/>
      </left>
      <right style="hair">
        <color auto="1"/>
      </right>
      <top style="hair">
        <color auto="1"/>
      </top>
      <bottom style="hair">
        <color auto="1"/>
      </bottom>
      <diagonal/>
    </border>
    <border>
      <left style="thin">
        <color rgb="FF31486E"/>
      </left>
      <right style="hair">
        <color auto="1"/>
      </right>
      <top style="hair">
        <color auto="1"/>
      </top>
      <bottom style="thin">
        <color rgb="FF31486E"/>
      </bottom>
      <diagonal/>
    </border>
    <border>
      <left style="hair">
        <color auto="1"/>
      </left>
      <right style="hair">
        <color auto="1"/>
      </right>
      <top style="hair">
        <color auto="1"/>
      </top>
      <bottom style="thin">
        <color rgb="FF31486E"/>
      </bottom>
      <diagonal/>
    </border>
    <border>
      <left style="hair">
        <color auto="1"/>
      </left>
      <right style="thin">
        <color rgb="FF31486E"/>
      </right>
      <top style="hair">
        <color auto="1"/>
      </top>
      <bottom style="thin">
        <color rgb="FF31486E"/>
      </bottom>
      <diagonal/>
    </border>
    <border>
      <left style="thin">
        <color rgb="FF31486E"/>
      </left>
      <right/>
      <top/>
      <bottom/>
      <diagonal/>
    </border>
    <border>
      <left/>
      <right style="thin">
        <color rgb="FF31486E"/>
      </right>
      <top/>
      <bottom style="thin">
        <color auto="1"/>
      </bottom>
      <diagonal/>
    </border>
    <border>
      <left/>
      <right style="thin">
        <color theme="2"/>
      </right>
      <top style="thin">
        <color theme="2"/>
      </top>
      <bottom style="thin">
        <color theme="2"/>
      </bottom>
      <diagonal/>
    </border>
    <border>
      <left style="hair">
        <color auto="1"/>
      </left>
      <right/>
      <top style="hair">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thin">
        <color rgb="FF31486E"/>
      </left>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3">
    <xf numFmtId="0" fontId="0" fillId="0" borderId="0"/>
    <xf numFmtId="0" fontId="1" fillId="0" borderId="0" applyNumberFormat="0" applyFill="0" applyBorder="0" applyAlignment="0" applyProtection="0"/>
    <xf numFmtId="0" fontId="2" fillId="2" borderId="0" applyBorder="0" applyAlignment="0" applyProtection="0"/>
    <xf numFmtId="0" fontId="5" fillId="0" borderId="0" applyNumberFormat="0" applyFill="0" applyBorder="0" applyAlignment="0" applyProtection="0"/>
    <xf numFmtId="0" fontId="6" fillId="4" borderId="0">
      <alignment horizontal="center" vertical="center" wrapText="1"/>
    </xf>
    <xf numFmtId="0" fontId="24" fillId="0" borderId="1">
      <alignment vertical="center" wrapText="1"/>
    </xf>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9" fontId="38" fillId="0" borderId="0" applyFont="0" applyFill="0" applyBorder="0" applyAlignment="0" applyProtection="0"/>
    <xf numFmtId="0" fontId="31" fillId="0" borderId="0" applyNumberFormat="0" applyFill="0" applyBorder="0" applyAlignment="0" applyProtection="0"/>
  </cellStyleXfs>
  <cellXfs count="208">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0" fillId="0" borderId="0" xfId="0" applyAlignment="1">
      <alignment horizontal="left" vertical="center" wrapText="1"/>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center" wrapText="1"/>
    </xf>
    <xf numFmtId="0" fontId="3"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0" borderId="4" xfId="0" applyFont="1" applyBorder="1" applyAlignment="1">
      <alignment horizontal="center"/>
    </xf>
    <xf numFmtId="0" fontId="13" fillId="2" borderId="1" xfId="0" applyFont="1" applyFill="1" applyBorder="1" applyAlignment="1">
      <alignment horizontal="center"/>
    </xf>
    <xf numFmtId="0" fontId="13" fillId="2" borderId="4" xfId="0" applyFont="1" applyFill="1" applyBorder="1" applyAlignment="1">
      <alignment horizontal="center"/>
    </xf>
    <xf numFmtId="0" fontId="11" fillId="0" borderId="0" xfId="0" applyFont="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9" fillId="0" borderId="0" xfId="0" applyFont="1"/>
    <xf numFmtId="0" fontId="19"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applyAlignment="1">
      <alignment horizontal="right"/>
    </xf>
    <xf numFmtId="2" fontId="7" fillId="0" borderId="0" xfId="0" applyNumberFormat="1" applyFont="1" applyAlignment="1">
      <alignment horizontal="center"/>
    </xf>
    <xf numFmtId="10" fontId="19" fillId="0" borderId="0" xfId="0" applyNumberFormat="1" applyFont="1" applyAlignment="1">
      <alignment horizontal="center"/>
    </xf>
    <xf numFmtId="2" fontId="19" fillId="0" borderId="0" xfId="0" applyNumberFormat="1" applyFont="1" applyAlignment="1">
      <alignment horizontal="center"/>
    </xf>
    <xf numFmtId="0" fontId="6" fillId="4" borderId="0" xfId="4">
      <alignment horizontal="center" vertical="center" wrapText="1"/>
    </xf>
    <xf numFmtId="0" fontId="13" fillId="2" borderId="18" xfId="0" applyFont="1" applyFill="1" applyBorder="1" applyAlignment="1">
      <alignment horizontal="center"/>
    </xf>
    <xf numFmtId="0" fontId="0" fillId="0" borderId="0" xfId="0" applyBorder="1" applyAlignment="1">
      <alignment vertical="top" wrapText="1"/>
    </xf>
    <xf numFmtId="0" fontId="20" fillId="4" borderId="25" xfId="4" applyFont="1" applyBorder="1" applyAlignment="1">
      <alignment horizontal="left" vertical="center" wrapText="1"/>
    </xf>
    <xf numFmtId="0" fontId="17" fillId="4" borderId="0" xfId="4" applyFont="1">
      <alignment horizontal="center" vertical="center" wrapText="1"/>
    </xf>
    <xf numFmtId="0" fontId="20" fillId="4" borderId="11" xfId="4" applyFont="1" applyBorder="1" applyAlignment="1">
      <alignment horizontal="right" wrapText="1"/>
    </xf>
    <xf numFmtId="0" fontId="20" fillId="4" borderId="20" xfId="4" applyFont="1" applyBorder="1" applyAlignment="1">
      <alignment horizontal="right" wrapText="1"/>
    </xf>
    <xf numFmtId="0" fontId="7" fillId="0" borderId="21" xfId="0" applyFont="1" applyBorder="1" applyAlignment="1">
      <alignment horizontal="center"/>
    </xf>
    <xf numFmtId="0" fontId="23" fillId="2" borderId="21" xfId="0" applyFont="1" applyFill="1" applyBorder="1" applyAlignment="1">
      <alignment horizontal="center"/>
    </xf>
    <xf numFmtId="0" fontId="23" fillId="2" borderId="22" xfId="0" applyFont="1" applyFill="1" applyBorder="1" applyAlignment="1">
      <alignment horizontal="center"/>
    </xf>
    <xf numFmtId="0" fontId="23" fillId="2" borderId="1" xfId="0" applyFont="1" applyFill="1" applyBorder="1" applyAlignment="1">
      <alignment horizontal="center"/>
    </xf>
    <xf numFmtId="0" fontId="23" fillId="2" borderId="18" xfId="0" applyFont="1" applyFill="1" applyBorder="1" applyAlignment="1">
      <alignment horizontal="center"/>
    </xf>
    <xf numFmtId="0" fontId="17" fillId="3" borderId="21" xfId="0" applyFont="1" applyFill="1" applyBorder="1" applyAlignment="1">
      <alignment horizontal="center"/>
    </xf>
    <xf numFmtId="0" fontId="21" fillId="0" borderId="1" xfId="0" applyFont="1" applyBorder="1" applyAlignment="1">
      <alignment horizontal="center"/>
    </xf>
    <xf numFmtId="0" fontId="22" fillId="0" borderId="18" xfId="0" applyFont="1" applyBorder="1" applyAlignment="1">
      <alignment horizontal="center"/>
    </xf>
    <xf numFmtId="0" fontId="25" fillId="2" borderId="22" xfId="0" applyFont="1" applyFill="1" applyBorder="1" applyAlignment="1">
      <alignment horizontal="right"/>
    </xf>
    <xf numFmtId="0" fontId="21" fillId="0" borderId="23" xfId="0" applyFont="1" applyBorder="1" applyAlignment="1">
      <alignment horizontal="center"/>
    </xf>
    <xf numFmtId="0" fontId="22" fillId="0" borderId="24" xfId="0" applyFont="1" applyBorder="1" applyAlignment="1">
      <alignment horizontal="center"/>
    </xf>
    <xf numFmtId="0" fontId="30" fillId="8" borderId="1" xfId="1" applyFont="1" applyFill="1" applyBorder="1" applyAlignment="1">
      <alignment horizontal="center" vertical="center" textRotation="90" wrapText="1"/>
    </xf>
    <xf numFmtId="0" fontId="9" fillId="4" borderId="0" xfId="4" applyFont="1" applyAlignment="1">
      <alignment horizontal="center" vertical="center" wrapText="1"/>
    </xf>
    <xf numFmtId="0" fontId="30" fillId="8" borderId="1" xfId="1" applyFont="1" applyFill="1" applyBorder="1" applyAlignment="1">
      <alignment horizontal="center" vertical="center" wrapText="1"/>
    </xf>
    <xf numFmtId="0" fontId="24" fillId="0" borderId="1" xfId="5" applyFont="1" applyAlignment="1">
      <alignment horizontal="left" vertical="center" wrapText="1" indent="1"/>
    </xf>
    <xf numFmtId="0" fontId="23" fillId="0" borderId="1" xfId="5" applyFont="1" applyAlignment="1">
      <alignment horizontal="left" vertical="center" wrapText="1" indent="1"/>
    </xf>
    <xf numFmtId="0" fontId="0" fillId="10" borderId="29" xfId="0" applyFill="1" applyBorder="1" applyAlignment="1">
      <alignment horizontal="left" vertical="center" wrapText="1"/>
    </xf>
    <xf numFmtId="0" fontId="8" fillId="0" borderId="1" xfId="0" applyFont="1" applyBorder="1" applyAlignment="1">
      <alignment horizontal="left" vertical="center"/>
    </xf>
    <xf numFmtId="0" fontId="36" fillId="0" borderId="1" xfId="10" applyBorder="1" applyAlignment="1">
      <alignment vertical="center" wrapText="1"/>
    </xf>
    <xf numFmtId="0" fontId="37" fillId="0" borderId="1" xfId="0" applyFont="1" applyBorder="1" applyAlignment="1">
      <alignment horizontal="left" vertical="center" wrapText="1"/>
    </xf>
    <xf numFmtId="0" fontId="11" fillId="0" borderId="28" xfId="0" applyFont="1" applyBorder="1" applyAlignment="1">
      <alignment horizontal="left" vertical="center" wrapText="1"/>
    </xf>
    <xf numFmtId="0" fontId="37" fillId="0" borderId="1" xfId="0" applyFont="1" applyBorder="1"/>
    <xf numFmtId="0" fontId="37" fillId="0" borderId="0" xfId="0" applyFont="1" applyAlignment="1">
      <alignment wrapText="1"/>
    </xf>
    <xf numFmtId="10" fontId="7" fillId="0" borderId="1" xfId="0" applyNumberFormat="1" applyFont="1" applyBorder="1" applyAlignment="1">
      <alignment horizontal="center"/>
    </xf>
    <xf numFmtId="10" fontId="18" fillId="6" borderId="1" xfId="0" applyNumberFormat="1" applyFont="1" applyFill="1" applyBorder="1" applyAlignment="1">
      <alignment horizontal="center"/>
    </xf>
    <xf numFmtId="10" fontId="18" fillId="5" borderId="18" xfId="0" applyNumberFormat="1" applyFont="1" applyFill="1" applyBorder="1" applyAlignment="1">
      <alignment horizontal="center"/>
    </xf>
    <xf numFmtId="10" fontId="21" fillId="0" borderId="1" xfId="0" applyNumberFormat="1" applyFont="1" applyBorder="1" applyAlignment="1">
      <alignment horizontal="center"/>
    </xf>
    <xf numFmtId="10" fontId="22" fillId="0" borderId="18" xfId="0" applyNumberFormat="1" applyFont="1" applyBorder="1" applyAlignment="1">
      <alignment horizontal="center"/>
    </xf>
    <xf numFmtId="10" fontId="21" fillId="0" borderId="23" xfId="0" applyNumberFormat="1" applyFont="1" applyBorder="1" applyAlignment="1">
      <alignment horizontal="center"/>
    </xf>
    <xf numFmtId="10" fontId="22" fillId="0" borderId="24" xfId="0" applyNumberFormat="1" applyFont="1" applyBorder="1" applyAlignment="1">
      <alignment horizontal="center"/>
    </xf>
    <xf numFmtId="0" fontId="35" fillId="0" borderId="0" xfId="0" applyFont="1" applyAlignment="1">
      <alignment wrapText="1"/>
    </xf>
    <xf numFmtId="10" fontId="0" fillId="0" borderId="0" xfId="11" applyNumberFormat="1" applyFont="1"/>
    <xf numFmtId="0" fontId="21" fillId="0" borderId="6" xfId="0" applyFont="1" applyFill="1" applyBorder="1" applyAlignment="1">
      <alignment horizontal="center" vertical="center"/>
    </xf>
    <xf numFmtId="0" fontId="22" fillId="0" borderId="6" xfId="0" applyFont="1" applyFill="1" applyBorder="1" applyAlignment="1">
      <alignment horizontal="center" vertical="center"/>
    </xf>
    <xf numFmtId="0" fontId="16" fillId="0" borderId="6" xfId="0" applyFont="1" applyFill="1" applyBorder="1" applyAlignment="1">
      <alignment horizontal="center" vertical="center"/>
    </xf>
    <xf numFmtId="10" fontId="7" fillId="0" borderId="26" xfId="0" applyNumberFormat="1" applyFont="1" applyFill="1" applyBorder="1" applyAlignment="1">
      <alignment horizontal="center"/>
    </xf>
    <xf numFmtId="0" fontId="35" fillId="0" borderId="0" xfId="0" applyFont="1"/>
    <xf numFmtId="10" fontId="24" fillId="0" borderId="16" xfId="0" applyNumberFormat="1" applyFont="1" applyBorder="1" applyAlignment="1">
      <alignment horizontal="center" vertical="center"/>
    </xf>
    <xf numFmtId="10" fontId="24" fillId="0" borderId="17" xfId="0" applyNumberFormat="1" applyFont="1" applyBorder="1" applyAlignment="1">
      <alignment horizontal="center" vertical="center"/>
    </xf>
    <xf numFmtId="0" fontId="39" fillId="10" borderId="10" xfId="0" applyFont="1" applyFill="1" applyBorder="1" applyAlignment="1">
      <alignment horizontal="left" vertical="center" wrapText="1"/>
    </xf>
    <xf numFmtId="0" fontId="10" fillId="0" borderId="1" xfId="0" applyFont="1" applyBorder="1" applyAlignment="1">
      <alignment horizontal="center" vertical="center" wrapText="1"/>
    </xf>
    <xf numFmtId="0" fontId="0" fillId="0" borderId="0" xfId="0" applyFont="1"/>
    <xf numFmtId="0" fontId="41" fillId="4" borderId="12" xfId="4" applyFont="1" applyBorder="1">
      <alignment horizontal="center" vertical="center" wrapText="1"/>
    </xf>
    <xf numFmtId="0" fontId="42" fillId="4" borderId="10" xfId="4" applyFont="1" applyBorder="1">
      <alignment horizontal="center" vertical="center" wrapText="1"/>
    </xf>
    <xf numFmtId="0" fontId="42" fillId="4" borderId="0" xfId="4" applyFont="1">
      <alignment horizontal="center" vertical="center" wrapText="1"/>
    </xf>
    <xf numFmtId="0" fontId="43" fillId="0" borderId="0" xfId="0" applyFont="1"/>
    <xf numFmtId="0" fontId="9" fillId="4" borderId="0" xfId="4" applyFont="1">
      <alignment horizontal="center" vertical="center" wrapText="1"/>
    </xf>
    <xf numFmtId="0" fontId="43" fillId="0" borderId="0" xfId="0" applyFont="1" applyAlignment="1">
      <alignment horizontal="left"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42" fillId="8"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1" applyFont="1" applyFill="1" applyBorder="1" applyAlignment="1">
      <alignment horizontal="left" vertical="center" wrapText="1"/>
    </xf>
    <xf numFmtId="0" fontId="35" fillId="0" borderId="0" xfId="0" applyFont="1" applyAlignment="1">
      <alignment horizontal="left" vertical="center" wrapText="1"/>
    </xf>
    <xf numFmtId="0" fontId="44" fillId="0" borderId="0" xfId="0" applyFont="1" applyFill="1" applyAlignment="1">
      <alignment horizontal="center" wrapText="1"/>
    </xf>
    <xf numFmtId="0" fontId="29" fillId="0" borderId="0" xfId="0" applyFont="1" applyFill="1" applyAlignment="1">
      <alignment horizontal="center" wrapText="1"/>
    </xf>
    <xf numFmtId="0" fontId="11" fillId="0" borderId="0" xfId="4" applyFont="1" applyFill="1" applyAlignment="1">
      <alignment horizontal="center" vertical="center" wrapText="1"/>
    </xf>
    <xf numFmtId="0" fontId="11" fillId="0" borderId="0" xfId="4" applyFont="1" applyFill="1" applyBorder="1" applyAlignment="1">
      <alignment horizontal="center" vertical="center" wrapText="1"/>
    </xf>
    <xf numFmtId="0" fontId="42" fillId="4" borderId="0" xfId="4" applyFont="1" applyAlignment="1">
      <alignment horizontal="center" vertical="center" wrapText="1"/>
    </xf>
    <xf numFmtId="0" fontId="11" fillId="0" borderId="0" xfId="4" applyFont="1" applyFill="1" applyAlignment="1">
      <alignment horizontal="left" vertical="center" wrapText="1"/>
    </xf>
    <xf numFmtId="0" fontId="4" fillId="0" borderId="0" xfId="0" applyFont="1" applyFill="1" applyAlignment="1">
      <alignment horizontal="left" wrapText="1"/>
    </xf>
    <xf numFmtId="0" fontId="11" fillId="0" borderId="0" xfId="0" applyFont="1" applyFill="1" applyAlignment="1">
      <alignment horizontal="left" wrapText="1"/>
    </xf>
    <xf numFmtId="0" fontId="11" fillId="0" borderId="27" xfId="0" applyFont="1" applyBorder="1" applyAlignment="1">
      <alignment horizontal="center" wrapText="1"/>
    </xf>
    <xf numFmtId="0" fontId="11" fillId="0" borderId="3" xfId="0" applyFont="1" applyBorder="1" applyAlignment="1">
      <alignment horizontal="center" wrapText="1"/>
    </xf>
    <xf numFmtId="0" fontId="43" fillId="0" borderId="0" xfId="0" applyFont="1" applyAlignment="1">
      <alignment horizontal="center" wrapText="1"/>
    </xf>
    <xf numFmtId="0" fontId="37" fillId="0" borderId="0" xfId="0" applyFont="1" applyAlignment="1">
      <alignment horizontal="left" vertical="center" wrapText="1"/>
    </xf>
    <xf numFmtId="0" fontId="10" fillId="0" borderId="1" xfId="0" applyFont="1" applyBorder="1" applyAlignment="1">
      <alignment horizontal="left" vertical="center" wrapText="1"/>
    </xf>
    <xf numFmtId="0" fontId="43" fillId="11" borderId="0" xfId="0" applyFont="1" applyFill="1"/>
    <xf numFmtId="0" fontId="0" fillId="11" borderId="0" xfId="0" applyFill="1"/>
    <xf numFmtId="0" fontId="0" fillId="11" borderId="0" xfId="0" applyFill="1" applyAlignment="1">
      <alignment horizontal="left"/>
    </xf>
    <xf numFmtId="0" fontId="3" fillId="11" borderId="0" xfId="0" applyFont="1" applyFill="1" applyAlignment="1">
      <alignment horizontal="center" vertical="center" wrapText="1"/>
    </xf>
    <xf numFmtId="0" fontId="0" fillId="11" borderId="0" xfId="0" applyFont="1" applyFill="1" applyAlignment="1">
      <alignment horizontal="center" vertical="center" wrapText="1"/>
    </xf>
    <xf numFmtId="0" fontId="37" fillId="11" borderId="0" xfId="0" applyFont="1" applyFill="1" applyAlignment="1">
      <alignment horizontal="left" vertical="center" wrapText="1"/>
    </xf>
    <xf numFmtId="0" fontId="11" fillId="0" borderId="0" xfId="0" applyFont="1" applyAlignment="1">
      <alignment horizontal="left" vertical="center" wrapText="1"/>
    </xf>
    <xf numFmtId="0" fontId="9" fillId="8" borderId="1" xfId="1" applyFont="1" applyFill="1" applyBorder="1" applyAlignment="1">
      <alignment horizontal="center" vertical="center" wrapText="1"/>
    </xf>
    <xf numFmtId="0" fontId="37" fillId="0" borderId="0" xfId="0" applyFont="1" applyAlignment="1">
      <alignment horizontal="left"/>
    </xf>
    <xf numFmtId="0" fontId="0" fillId="0" borderId="0" xfId="0" applyAlignment="1">
      <alignment horizontal="left" vertical="top" wrapText="1"/>
    </xf>
    <xf numFmtId="0" fontId="10" fillId="0" borderId="1" xfId="0" applyFont="1" applyBorder="1" applyAlignment="1">
      <alignment horizontal="left" vertical="top" wrapText="1"/>
    </xf>
    <xf numFmtId="0" fontId="11" fillId="0" borderId="0" xfId="0" applyFont="1" applyAlignment="1">
      <alignment horizontal="left" vertical="top" wrapText="1"/>
    </xf>
    <xf numFmtId="0" fontId="40" fillId="4" borderId="0" xfId="4" applyFont="1" applyBorder="1" applyAlignment="1">
      <alignment vertical="center" wrapText="1"/>
    </xf>
    <xf numFmtId="0" fontId="48" fillId="11" borderId="0" xfId="0" applyFont="1" applyFill="1"/>
    <xf numFmtId="0" fontId="23" fillId="10" borderId="0" xfId="0" applyFont="1" applyFill="1" applyBorder="1" applyAlignment="1">
      <alignment vertical="top" wrapText="1"/>
    </xf>
    <xf numFmtId="0" fontId="34" fillId="10" borderId="2" xfId="0" applyFont="1" applyFill="1" applyBorder="1" applyAlignment="1">
      <alignment vertical="top" wrapText="1"/>
    </xf>
    <xf numFmtId="0" fontId="23" fillId="10" borderId="0" xfId="0" applyFont="1" applyFill="1" applyBorder="1" applyAlignment="1">
      <alignment horizontal="left" vertical="top" wrapText="1"/>
    </xf>
    <xf numFmtId="0" fontId="34" fillId="10" borderId="2" xfId="0" applyFont="1" applyFill="1" applyBorder="1" applyAlignment="1">
      <alignment horizontal="left" vertical="top" wrapText="1"/>
    </xf>
    <xf numFmtId="0" fontId="36" fillId="0" borderId="1" xfId="10" applyBorder="1" applyAlignment="1">
      <alignment wrapText="1"/>
    </xf>
    <xf numFmtId="0" fontId="36" fillId="0" borderId="1" xfId="10" applyBorder="1" applyAlignment="1">
      <alignment horizontal="left" vertical="center" wrapText="1"/>
    </xf>
    <xf numFmtId="0" fontId="24" fillId="0" borderId="32" xfId="5" applyFont="1" applyFill="1" applyBorder="1" applyAlignment="1">
      <alignment horizontal="left" vertical="center" wrapText="1" indent="1"/>
    </xf>
    <xf numFmtId="0" fontId="20" fillId="0" borderId="25" xfId="4" applyFont="1" applyFill="1" applyBorder="1" applyAlignment="1">
      <alignment horizontal="left" vertical="center" wrapText="1"/>
    </xf>
    <xf numFmtId="0" fontId="20" fillId="0" borderId="33" xfId="4" applyFont="1" applyFill="1" applyBorder="1">
      <alignment horizontal="center" vertical="center" wrapText="1"/>
    </xf>
    <xf numFmtId="0" fontId="36" fillId="0" borderId="0" xfId="10"/>
    <xf numFmtId="0" fontId="31" fillId="0" borderId="0" xfId="12" applyBorder="1" applyAlignment="1">
      <alignment horizontal="left" vertical="center" wrapText="1"/>
    </xf>
    <xf numFmtId="0" fontId="37" fillId="0" borderId="34" xfId="0" applyFont="1" applyBorder="1" applyAlignment="1">
      <alignment horizontal="left" vertical="center" wrapText="1"/>
    </xf>
    <xf numFmtId="0" fontId="37" fillId="0" borderId="35" xfId="0" applyFont="1" applyBorder="1" applyAlignment="1">
      <alignment horizontal="left" vertical="center" wrapText="1"/>
    </xf>
    <xf numFmtId="0" fontId="37" fillId="0" borderId="32" xfId="0" applyFont="1" applyBorder="1" applyAlignment="1">
      <alignment horizontal="left" vertical="center" wrapText="1"/>
    </xf>
    <xf numFmtId="0" fontId="31" fillId="0" borderId="0" xfId="12" applyAlignment="1">
      <alignment horizontal="left" vertical="center" wrapText="1"/>
    </xf>
    <xf numFmtId="0" fontId="31" fillId="0" borderId="1" xfId="12" applyBorder="1" applyAlignment="1">
      <alignment horizontal="left" vertical="center" wrapText="1"/>
    </xf>
    <xf numFmtId="0" fontId="31" fillId="0" borderId="35" xfId="12" applyBorder="1" applyAlignment="1">
      <alignment horizontal="left" vertical="center" wrapText="1"/>
    </xf>
    <xf numFmtId="0" fontId="0" fillId="0" borderId="0" xfId="0" applyAlignment="1">
      <alignment horizontal="center"/>
    </xf>
    <xf numFmtId="0" fontId="20" fillId="4" borderId="0" xfId="4" applyFont="1" applyAlignment="1">
      <alignment horizontal="center" vertical="center" wrapText="1"/>
    </xf>
    <xf numFmtId="0" fontId="26" fillId="0" borderId="0" xfId="0" applyFont="1" applyAlignment="1">
      <alignment horizontal="center" vertical="center"/>
    </xf>
    <xf numFmtId="0" fontId="24" fillId="0" borderId="0" xfId="0" applyFont="1" applyAlignment="1">
      <alignment horizontal="left" vertical="center" indent="1"/>
    </xf>
    <xf numFmtId="0" fontId="0" fillId="0" borderId="0" xfId="0" applyAlignment="1">
      <alignment horizontal="center"/>
    </xf>
    <xf numFmtId="0" fontId="36" fillId="0" borderId="36" xfId="10" applyBorder="1" applyAlignment="1">
      <alignment vertical="center" wrapText="1"/>
    </xf>
    <xf numFmtId="0" fontId="36" fillId="0" borderId="37" xfId="10" applyBorder="1" applyAlignment="1">
      <alignment vertical="center" wrapText="1"/>
    </xf>
    <xf numFmtId="0" fontId="36" fillId="0" borderId="38" xfId="10" applyBorder="1" applyAlignment="1">
      <alignment vertical="center" wrapText="1"/>
    </xf>
    <xf numFmtId="0" fontId="36" fillId="0" borderId="0" xfId="10" applyBorder="1" applyAlignment="1">
      <alignment horizontal="left" vertical="center" wrapText="1"/>
    </xf>
    <xf numFmtId="0" fontId="51" fillId="0" borderId="0" xfId="10" applyFont="1" applyAlignment="1">
      <alignment horizontal="center" vertical="center" wrapText="1"/>
    </xf>
    <xf numFmtId="0" fontId="36" fillId="0" borderId="0" xfId="10" applyFont="1" applyAlignment="1">
      <alignment horizontal="left" vertical="center" wrapText="1" indent="1"/>
    </xf>
    <xf numFmtId="0" fontId="36" fillId="0" borderId="0" xfId="10" applyFont="1" applyBorder="1" applyAlignment="1">
      <alignment vertical="center" wrapText="1"/>
    </xf>
    <xf numFmtId="0" fontId="36" fillId="10" borderId="2" xfId="10" applyFill="1" applyBorder="1" applyAlignment="1">
      <alignment horizontal="left" vertical="top" wrapText="1"/>
    </xf>
    <xf numFmtId="0" fontId="24" fillId="12" borderId="32" xfId="5" applyFont="1" applyFill="1" applyBorder="1" applyAlignment="1">
      <alignment horizontal="left" vertical="center" wrapText="1" indent="1"/>
    </xf>
    <xf numFmtId="0" fontId="24" fillId="12" borderId="1" xfId="5" applyFont="1" applyFill="1" applyAlignment="1">
      <alignment horizontal="left" vertical="center" wrapText="1" indent="1"/>
    </xf>
    <xf numFmtId="0" fontId="14" fillId="8" borderId="1"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1" xfId="1" applyFont="1" applyFill="1" applyBorder="1" applyAlignment="1">
      <alignment horizontal="left" vertical="center" wrapText="1"/>
    </xf>
    <xf numFmtId="0" fontId="52" fillId="0" borderId="1" xfId="0" applyFont="1" applyBorder="1" applyAlignment="1">
      <alignment horizontal="left" vertical="center" wrapText="1"/>
    </xf>
    <xf numFmtId="0" fontId="52" fillId="0" borderId="1" xfId="0" applyFont="1" applyBorder="1" applyAlignment="1">
      <alignment horizontal="center" vertical="center" wrapText="1"/>
    </xf>
    <xf numFmtId="0" fontId="11" fillId="12" borderId="0" xfId="0" applyFont="1" applyFill="1" applyAlignment="1">
      <alignment horizontal="left" vertical="top" wrapText="1"/>
    </xf>
    <xf numFmtId="0" fontId="37" fillId="12" borderId="0" xfId="0" applyFont="1" applyFill="1" applyAlignment="1">
      <alignment horizontal="left" vertical="top" wrapText="1"/>
    </xf>
    <xf numFmtId="0" fontId="10" fillId="12" borderId="1" xfId="0" applyFont="1" applyFill="1" applyBorder="1" applyAlignment="1">
      <alignment horizontal="left" vertical="top" wrapText="1"/>
    </xf>
    <xf numFmtId="0" fontId="19" fillId="12" borderId="0" xfId="0" applyFont="1" applyFill="1" applyAlignment="1">
      <alignment horizontal="left" vertical="top" wrapText="1"/>
    </xf>
    <xf numFmtId="0" fontId="11" fillId="12" borderId="1" xfId="0" applyFont="1" applyFill="1" applyBorder="1" applyAlignment="1">
      <alignment horizontal="left" vertical="center" wrapText="1"/>
    </xf>
    <xf numFmtId="0" fontId="49" fillId="12" borderId="0" xfId="0" applyFont="1" applyFill="1" applyAlignment="1">
      <alignment horizontal="left" vertical="top" wrapText="1"/>
    </xf>
    <xf numFmtId="0" fontId="51" fillId="12" borderId="0" xfId="10" applyFont="1" applyFill="1" applyAlignment="1">
      <alignment horizontal="center" vertical="center" wrapText="1"/>
    </xf>
    <xf numFmtId="0" fontId="54" fillId="0" borderId="0" xfId="0" applyFont="1" applyAlignment="1">
      <alignment vertical="center"/>
    </xf>
    <xf numFmtId="0" fontId="55" fillId="0" borderId="0" xfId="0" applyFont="1" applyAlignment="1">
      <alignment horizontal="center" vertical="center" wrapText="1"/>
    </xf>
    <xf numFmtId="0" fontId="54" fillId="0" borderId="0" xfId="0" applyFont="1"/>
    <xf numFmtId="10" fontId="24" fillId="12" borderId="16" xfId="0" applyNumberFormat="1" applyFont="1" applyFill="1" applyBorder="1" applyAlignment="1">
      <alignment horizontal="center" vertical="center"/>
    </xf>
    <xf numFmtId="0" fontId="10" fillId="0" borderId="1" xfId="0"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Alignment="1">
      <alignment horizontal="center"/>
    </xf>
    <xf numFmtId="0" fontId="12" fillId="4" borderId="0" xfId="1" applyFont="1" applyFill="1" applyAlignment="1">
      <alignment horizontal="center" vertical="center" wrapText="1"/>
    </xf>
    <xf numFmtId="0" fontId="28" fillId="4" borderId="0" xfId="4" applyFont="1" applyBorder="1" applyAlignment="1">
      <alignment horizontal="center" vertical="center" wrapText="1"/>
    </xf>
    <xf numFmtId="14" fontId="24" fillId="0" borderId="28" xfId="5" applyNumberFormat="1" applyFont="1" applyBorder="1" applyAlignment="1">
      <alignment horizontal="left" vertical="center" wrapText="1" indent="1"/>
    </xf>
    <xf numFmtId="0" fontId="24" fillId="0" borderId="31" xfId="5" applyFont="1" applyBorder="1" applyAlignment="1">
      <alignment horizontal="left" vertical="center" wrapText="1" indent="1"/>
    </xf>
    <xf numFmtId="0" fontId="24" fillId="0" borderId="30" xfId="5" applyFont="1" applyBorder="1" applyAlignment="1">
      <alignment horizontal="left" vertical="center" wrapText="1" indent="1"/>
    </xf>
    <xf numFmtId="0" fontId="24" fillId="0" borderId="28" xfId="5" applyFont="1" applyBorder="1" applyAlignment="1">
      <alignment horizontal="left" vertical="center" wrapText="1" indent="1"/>
    </xf>
    <xf numFmtId="0" fontId="36" fillId="0" borderId="28" xfId="10" applyBorder="1" applyAlignment="1">
      <alignment horizontal="left" vertical="center" wrapText="1" indent="1"/>
    </xf>
    <xf numFmtId="0" fontId="40" fillId="4" borderId="0" xfId="4" applyFont="1" applyBorder="1" applyAlignment="1">
      <alignment horizontal="center" vertical="center" wrapText="1"/>
    </xf>
    <xf numFmtId="0" fontId="26" fillId="0" borderId="0" xfId="0" applyFont="1" applyAlignment="1">
      <alignment horizontal="center" vertical="center"/>
    </xf>
    <xf numFmtId="0" fontId="24" fillId="0" borderId="0" xfId="0" applyFont="1" applyAlignment="1">
      <alignment horizontal="left" vertical="center" wrapText="1" indent="1"/>
    </xf>
    <xf numFmtId="0" fontId="24" fillId="0" borderId="0" xfId="0" applyFont="1" applyAlignment="1">
      <alignment horizontal="left" vertical="center" indent="1"/>
    </xf>
    <xf numFmtId="0" fontId="26" fillId="0" borderId="16" xfId="0" applyFont="1" applyBorder="1" applyAlignment="1">
      <alignment horizontal="center" vertical="center"/>
    </xf>
    <xf numFmtId="0" fontId="24" fillId="0" borderId="0" xfId="0" applyFont="1" applyAlignment="1">
      <alignment horizontal="left" vertical="center" wrapText="1"/>
    </xf>
    <xf numFmtId="0" fontId="24" fillId="0" borderId="16" xfId="0" applyFont="1" applyBorder="1" applyAlignment="1">
      <alignment horizontal="left" vertical="center" wrapText="1"/>
    </xf>
    <xf numFmtId="0" fontId="20" fillId="4" borderId="25" xfId="4" applyFont="1" applyBorder="1" applyAlignment="1">
      <alignment horizontal="center" vertical="center" wrapText="1"/>
    </xf>
    <xf numFmtId="0" fontId="20" fillId="4" borderId="0" xfId="4" applyFont="1" applyBorder="1" applyAlignment="1">
      <alignment horizontal="center" vertical="center" wrapText="1"/>
    </xf>
    <xf numFmtId="0" fontId="20" fillId="4" borderId="16" xfId="4" applyFont="1" applyBorder="1" applyAlignment="1">
      <alignment horizontal="center" vertical="center" wrapText="1"/>
    </xf>
    <xf numFmtId="0" fontId="24" fillId="0" borderId="0" xfId="0" applyFont="1" applyBorder="1" applyAlignment="1">
      <alignment horizontal="right"/>
    </xf>
    <xf numFmtId="0" fontId="24" fillId="0" borderId="6" xfId="0" applyFont="1" applyBorder="1" applyAlignment="1">
      <alignment horizontal="right"/>
    </xf>
    <xf numFmtId="0" fontId="15" fillId="0" borderId="9" xfId="0" applyFont="1" applyFill="1" applyBorder="1" applyAlignment="1">
      <alignment horizontal="left" vertical="center"/>
    </xf>
    <xf numFmtId="0" fontId="12" fillId="4" borderId="0" xfId="4" applyFont="1" applyAlignment="1">
      <alignment horizontal="center" vertical="center" wrapText="1"/>
    </xf>
    <xf numFmtId="0" fontId="20" fillId="4" borderId="0" xfId="4" applyFont="1" applyAlignment="1">
      <alignment horizontal="center" vertical="center" wrapText="1"/>
    </xf>
    <xf numFmtId="0" fontId="20" fillId="4" borderId="19" xfId="4" applyFont="1" applyBorder="1" applyAlignment="1">
      <alignment horizontal="center" vertical="center" wrapText="1"/>
    </xf>
    <xf numFmtId="0" fontId="20" fillId="4" borderId="11" xfId="4" applyFont="1" applyBorder="1" applyAlignment="1">
      <alignment horizontal="center" vertical="center" wrapText="1"/>
    </xf>
    <xf numFmtId="0" fontId="27"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15" xfId="0" applyFont="1" applyBorder="1" applyAlignment="1">
      <alignment horizontal="left" vertical="top"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16" xfId="0" applyFont="1" applyBorder="1" applyAlignment="1">
      <alignment horizontal="left" vertical="top" wrapText="1"/>
    </xf>
    <xf numFmtId="0" fontId="25" fillId="0" borderId="13" xfId="0" applyFont="1" applyBorder="1" applyAlignment="1">
      <alignment horizontal="left" vertical="top" wrapText="1"/>
    </xf>
    <xf numFmtId="0" fontId="25" fillId="0" borderId="14" xfId="0" applyFont="1" applyBorder="1" applyAlignment="1">
      <alignment horizontal="left" vertical="top" wrapText="1"/>
    </xf>
    <xf numFmtId="0" fontId="25" fillId="0" borderId="17" xfId="0" applyFont="1" applyBorder="1" applyAlignment="1">
      <alignment horizontal="left" vertical="top" wrapText="1"/>
    </xf>
    <xf numFmtId="0" fontId="20" fillId="4" borderId="20" xfId="4" applyFont="1" applyBorder="1" applyAlignment="1">
      <alignment horizontal="center" vertical="center" wrapText="1"/>
    </xf>
    <xf numFmtId="0" fontId="15" fillId="0" borderId="6" xfId="0" applyFont="1" applyFill="1" applyBorder="1" applyAlignment="1">
      <alignment horizontal="left" vertical="center"/>
    </xf>
    <xf numFmtId="0" fontId="14" fillId="9" borderId="0" xfId="0" applyFont="1" applyFill="1" applyAlignment="1">
      <alignment horizontal="center" vertical="center"/>
    </xf>
    <xf numFmtId="0" fontId="46" fillId="4" borderId="0" xfId="4" applyFont="1" applyAlignment="1">
      <alignment horizontal="left" vertical="center" wrapText="1"/>
    </xf>
    <xf numFmtId="0" fontId="42" fillId="4" borderId="0" xfId="4" applyFont="1" applyAlignment="1">
      <alignment horizontal="left" vertical="center" wrapText="1"/>
    </xf>
    <xf numFmtId="0" fontId="45" fillId="7" borderId="0" xfId="0" applyFont="1" applyFill="1" applyAlignment="1">
      <alignment horizontal="right" indent="1"/>
    </xf>
    <xf numFmtId="0" fontId="45" fillId="7" borderId="2" xfId="0" applyFont="1" applyFill="1" applyBorder="1" applyAlignment="1">
      <alignment horizontal="right" indent="1"/>
    </xf>
  </cellXfs>
  <cellStyles count="13">
    <cellStyle name="Hyperlink" xfId="12" xr:uid="{00000000-0005-0000-0000-000000000000}"/>
    <cellStyle name="Lien hypertexte" xfId="6" builtinId="8" hidden="1"/>
    <cellStyle name="Lien hypertexte" xfId="8" builtinId="8" hidden="1"/>
    <cellStyle name="Lien hypertexte" xfId="10" builtinId="8" customBuiltin="1"/>
    <cellStyle name="Lien hypertexte visité" xfId="7" builtinId="9" hidden="1"/>
    <cellStyle name="Lien hypertexte visité" xfId="9" builtinId="9" hidden="1"/>
    <cellStyle name="Normal" xfId="0" builtinId="0"/>
    <cellStyle name="Normal3" xfId="5" xr:uid="{00000000-0005-0000-0000-000007000000}"/>
    <cellStyle name="Pourcentage" xfId="11" builtinId="5"/>
    <cellStyle name="Style 1" xfId="4" xr:uid="{00000000-0005-0000-0000-000009000000}"/>
    <cellStyle name="Texte explicatif" xfId="1" builtinId="53"/>
    <cellStyle name="Texte explicatif 2" xfId="2" xr:uid="{00000000-0005-0000-0000-00000B000000}"/>
    <cellStyle name="Titre" xfId="3" builtinId="15" customBuiltin="1"/>
  </cellStyles>
  <dxfs count="564">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b/>
        <i val="0"/>
        <strike val="0"/>
      </font>
      <fill>
        <patternFill>
          <bgColor theme="7" tint="0.79998168889431442"/>
        </patternFill>
      </fill>
    </dxf>
    <dxf>
      <font>
        <u val="none"/>
        <color theme="1"/>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u val="none"/>
        <color rgb="FFFFFFFF"/>
        <name val="FreeSans"/>
      </font>
      <numFmt numFmtId="30" formatCode="@"/>
      <fill>
        <patternFill>
          <bgColor rgb="FF108670"/>
        </patternFill>
      </fill>
      <alignment horizontal="center" vertical="center" textRotation="0" wrapText="0" indent="0" shrinkToFit="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sz val="8"/>
        <color auto="1"/>
        <name val="Verdana"/>
        <scheme val="none"/>
      </font>
      <alignment horizontal="center" textRotation="0" wrapText="1" justifyLastLine="0" shrinkToFit="0"/>
      <border diagonalUp="0" diagonalDown="0" outline="0">
        <left/>
        <right style="thin">
          <color theme="2"/>
        </right>
        <top style="thin">
          <color theme="2"/>
        </top>
        <bottom style="thin">
          <color theme="2"/>
        </bottom>
      </border>
    </dxf>
    <dxf>
      <font>
        <b val="0"/>
        <i val="0"/>
        <strike val="0"/>
        <condense val="0"/>
        <extend val="0"/>
        <outline val="0"/>
        <shadow val="0"/>
        <u val="none"/>
        <vertAlign val="baseline"/>
        <sz val="6"/>
        <color auto="1"/>
        <name val="Arial"/>
        <scheme val="none"/>
      </font>
      <border diagonalUp="0" diagonalDown="0" outline="0">
        <left style="hair">
          <color auto="1"/>
        </left>
        <right style="hair">
          <color auto="1"/>
        </right>
        <top style="hair">
          <color auto="1"/>
        </top>
        <bottom style="hair">
          <color auto="1"/>
        </bottom>
      </border>
      <protection locked="0" hidden="0"/>
    </dxf>
    <dxf>
      <font>
        <b val="0"/>
        <strike val="0"/>
        <outline val="0"/>
        <shadow val="0"/>
        <u val="none"/>
        <vertAlign val="baseline"/>
        <sz val="8"/>
        <color auto="1"/>
        <name val="Verdana"/>
        <scheme val="none"/>
      </font>
      <fill>
        <patternFill patternType="none">
          <fgColor indexed="64"/>
          <bgColor auto="1"/>
        </patternFill>
      </fill>
      <alignment horizontal="center" vertical="center" textRotation="0" wrapText="1" indent="0" justifyLastLine="0" shrinkToFit="0" readingOrder="0"/>
      <border diagonalUp="0" diagonalDown="0" outline="0">
        <left/>
        <right style="hair">
          <color auto="1"/>
        </right>
        <top style="hair">
          <color auto="1"/>
        </top>
        <bottom style="hair">
          <color auto="1"/>
        </bottom>
      </border>
    </dxf>
    <dxf>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8"/>
        <color auto="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strike val="0"/>
        <outline val="0"/>
        <shadow val="0"/>
        <u val="none"/>
        <vertAlign val="baseline"/>
        <sz val="8"/>
        <color auto="1"/>
        <name val="Verdana"/>
        <scheme val="none"/>
      </font>
      <fill>
        <patternFill patternType="none">
          <fgColor indexed="64"/>
          <bgColor auto="1"/>
        </patternFill>
      </fill>
      <alignment horizontal="center" vertical="center" textRotation="0" wrapText="1" justifyLastLine="0" shrinkToFit="0"/>
    </dxf>
    <dxf>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strike val="0"/>
        <outline val="0"/>
        <shadow val="0"/>
        <u val="none"/>
        <vertAlign val="baseline"/>
        <color auto="1"/>
        <name val="Verdana"/>
        <scheme val="none"/>
      </font>
      <fill>
        <patternFill patternType="none">
          <fgColor indexed="64"/>
          <bgColor auto="1"/>
        </patternFill>
      </fill>
      <alignment horizontal="center" vertical="center" textRotation="0" wrapText="1" justifyLastLine="0" shrinkToFit="0"/>
    </dxf>
    <dxf>
      <font>
        <b val="0"/>
        <i val="0"/>
        <strike val="0"/>
        <condense val="0"/>
        <extend val="0"/>
        <outline val="0"/>
        <shadow val="0"/>
        <u val="none"/>
        <vertAlign val="baseline"/>
        <sz val="10"/>
        <color auto="1"/>
        <name val="Arial"/>
        <scheme val="none"/>
      </font>
      <border diagonalUp="0" diagonalDown="0" outline="0">
        <left style="hair">
          <color auto="1"/>
        </left>
        <right style="hair">
          <color auto="1"/>
        </right>
        <top style="hair">
          <color auto="1"/>
        </top>
        <bottom style="hair">
          <color auto="1"/>
        </bottom>
      </border>
      <protection locked="0" hidden="0"/>
    </dxf>
    <dxf>
      <font>
        <b val="0"/>
        <strike val="0"/>
        <outline val="0"/>
        <shadow val="0"/>
        <u val="none"/>
        <vertAlign val="baseline"/>
        <sz val="8"/>
        <color rgb="FFFFFFFF"/>
        <name val="Verdana"/>
        <scheme val="none"/>
      </font>
      <alignment horizontal="center" vertical="center" textRotation="0" wrapText="1" indent="0" justifyLastLine="0" shrinkToFit="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strike val="0"/>
        <outline val="0"/>
        <shadow val="0"/>
        <u val="none"/>
        <vertAlign val="baseline"/>
        <name val="Verdana"/>
        <scheme val="none"/>
      </font>
      <alignment horizontal="center" textRotation="0" wrapText="1" justifyLastLine="0" shrinkToFit="0"/>
    </dxf>
    <dxf>
      <font>
        <strike val="0"/>
        <outline val="0"/>
        <shadow val="0"/>
        <u val="none"/>
        <vertAlign val="baseline"/>
        <name val="Verdana"/>
        <scheme val="none"/>
      </font>
      <alignment horizontal="center" textRotation="0" wrapText="1" justifyLastLine="0" shrinkToFit="0"/>
      <protection locked="0" hidden="0"/>
    </dxf>
    <dxf>
      <font>
        <u val="none"/>
        <color rgb="FF0B1B34"/>
        <name val="FreeSans"/>
      </font>
      <numFmt numFmtId="30" formatCode="@"/>
      <fill>
        <patternFill>
          <bgColor rgb="FFE3EBF2"/>
        </patternFill>
      </fill>
      <alignment horizontal="center" vertical="center" textRotation="0" wrapText="0" indent="0" shrinkToFit="0"/>
    </dxf>
    <dxf>
      <font>
        <u val="none"/>
        <color rgb="FF808080"/>
        <name val="FreeSans"/>
      </font>
      <numFmt numFmtId="30" formatCode="@"/>
      <fill>
        <patternFill>
          <bgColor rgb="FFFFFFFF"/>
        </patternFill>
      </fill>
      <alignment horizontal="center" vertical="center" textRotation="0" wrapText="0" indent="0" shrinkToFit="0"/>
    </dxf>
    <dxf>
      <font>
        <u val="none"/>
        <color theme="0"/>
        <name val="FreeSans"/>
      </font>
      <numFmt numFmtId="30" formatCode="@"/>
      <fill>
        <patternFill>
          <bgColor rgb="FF108670"/>
        </patternFill>
      </fill>
      <alignment horizontal="center" vertical="center" textRotation="0" wrapText="0" indent="0" shrinkToFit="0"/>
    </dxf>
    <dxf>
      <font>
        <u val="none"/>
        <color rgb="FFFFFFFF"/>
        <name val="FreeSans"/>
      </font>
      <numFmt numFmtId="30" formatCode="@"/>
      <fill>
        <patternFill>
          <bgColor rgb="FFB7293C"/>
        </patternFill>
      </fill>
      <alignment horizontal="center" vertical="center" textRotation="0" wrapText="0" indent="0" shrinkToFit="0"/>
    </dxf>
    <dxf>
      <font>
        <color theme="1"/>
      </font>
    </dxf>
    <dxf>
      <font>
        <b/>
        <i val="0"/>
        <color theme="0"/>
      </font>
      <fill>
        <patternFill>
          <bgColor rgb="FF108670"/>
        </patternFill>
      </fill>
    </dxf>
    <dxf>
      <font>
        <b/>
        <i val="0"/>
        <color theme="0"/>
      </font>
      <fill>
        <patternFill>
          <bgColor rgb="FFC00000"/>
        </patternFill>
      </fill>
    </dxf>
  </dxfs>
  <tableStyles count="0" defaultTableStyle="TableStyleMedium2" defaultPivotStyle="PivotStyleLight16"/>
  <colors>
    <mruColors>
      <color rgb="FFF2EBC7"/>
      <color rgb="FFE3EBF2"/>
      <color rgb="FF108670"/>
      <color rgb="FFB7293C"/>
      <color rgb="FF31486E"/>
      <color rgb="FF0B1B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100"/>
        <c:axId val="107868160"/>
        <c:axId val="107869696"/>
      </c:barChart>
      <c:catAx>
        <c:axId val="107868160"/>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07869696"/>
        <c:crosses val="autoZero"/>
        <c:auto val="1"/>
        <c:lblAlgn val="ctr"/>
        <c:lblOffset val="100"/>
        <c:noMultiLvlLbl val="1"/>
      </c:catAx>
      <c:valAx>
        <c:axId val="107869696"/>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07868160"/>
        <c:crosses val="autoZero"/>
        <c:crossBetween val="midCat"/>
      </c:valAx>
      <c:spPr>
        <a:noFill/>
        <a:ln>
          <a:solidFill>
            <a:srgbClr val="B3B3B3"/>
          </a:solid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rgbClr val="0B1B34"/>
                </a:solidFill>
                <a:latin typeface="+mn-lt"/>
                <a:ea typeface="+mn-ea"/>
                <a:cs typeface="+mn-cs"/>
              </a:defRPr>
            </a:pPr>
            <a:r>
              <a:rPr lang="fr-FR" sz="1100">
                <a:solidFill>
                  <a:srgbClr val="0B1B34"/>
                </a:solidFill>
                <a:latin typeface="Verdana" charset="0"/>
                <a:ea typeface="Verdana" charset="0"/>
                <a:cs typeface="Verdana" charset="0"/>
              </a:rPr>
              <a:t>Conformité</a:t>
            </a:r>
            <a:r>
              <a:rPr lang="fr-FR" sz="1100" baseline="0">
                <a:solidFill>
                  <a:srgbClr val="0B1B34"/>
                </a:solidFill>
                <a:latin typeface="Verdana" charset="0"/>
                <a:ea typeface="Verdana" charset="0"/>
                <a:cs typeface="Verdana" charset="0"/>
              </a:rPr>
              <a:t> RGAA 4</a:t>
            </a:r>
            <a:endParaRPr lang="fr-FR" sz="1100">
              <a:solidFill>
                <a:srgbClr val="0B1B34"/>
              </a:solidFill>
              <a:latin typeface="Verdana" charset="0"/>
              <a:ea typeface="Verdana" charset="0"/>
              <a:cs typeface="Verdana" charset="0"/>
            </a:endParaRPr>
          </a:p>
        </c:rich>
      </c:tx>
      <c:layout>
        <c:manualLayout>
          <c:xMode val="edge"/>
          <c:yMode val="edge"/>
          <c:x val="0.29292531377741599"/>
          <c:y val="3.7276524301652202E-2"/>
        </c:manualLayout>
      </c:layout>
      <c:overlay val="0"/>
      <c:spPr>
        <a:noFill/>
        <a:ln>
          <a:noFill/>
        </a:ln>
        <a:effectLst/>
      </c:spPr>
      <c:txPr>
        <a:bodyPr rot="0" spcFirstLastPara="1" vertOverflow="ellipsis" vert="horz" wrap="square" anchor="ctr" anchorCtr="1"/>
        <a:lstStyle/>
        <a:p>
          <a:pPr algn="ctr">
            <a:defRPr sz="1100" b="0" i="0" u="none" strike="noStrike" kern="1200" spc="0" baseline="0">
              <a:solidFill>
                <a:srgbClr val="0B1B34"/>
              </a:solidFill>
              <a:latin typeface="+mn-lt"/>
              <a:ea typeface="+mn-ea"/>
              <a:cs typeface="+mn-cs"/>
            </a:defRPr>
          </a:pPr>
          <a:endParaRPr lang="fr-FR"/>
        </a:p>
      </c:txPr>
    </c:title>
    <c:autoTitleDeleted val="0"/>
    <c:plotArea>
      <c:layout/>
      <c:barChart>
        <c:barDir val="col"/>
        <c:grouping val="clustered"/>
        <c:varyColors val="0"/>
        <c:ser>
          <c:idx val="0"/>
          <c:order val="0"/>
          <c:tx>
            <c:strRef>
              <c:f>BaseDeCalcul!$AY$28</c:f>
              <c:strCache>
                <c:ptCount val="1"/>
                <c:pt idx="0">
                  <c:v>C</c:v>
                </c:pt>
              </c:strCache>
            </c:strRef>
          </c:tx>
          <c:spPr>
            <a:solidFill>
              <a:srgbClr val="108670"/>
            </a:solidFill>
            <a:ln>
              <a:noFill/>
            </a:ln>
            <a:effectLst/>
          </c:spPr>
          <c:invertIfNegative val="0"/>
          <c:cat>
            <c:strRef>
              <c:f>BaseDeCalcul!$AX$29:$AX$31</c:f>
              <c:strCache>
                <c:ptCount val="3"/>
                <c:pt idx="0">
                  <c:v>Niveau A</c:v>
                </c:pt>
                <c:pt idx="1">
                  <c:v>Niveau légal AA</c:v>
                </c:pt>
                <c:pt idx="2">
                  <c:v>Niveau AAA</c:v>
                </c:pt>
              </c:strCache>
            </c:strRef>
          </c:cat>
          <c:val>
            <c:numRef>
              <c:f>BaseDeCalcul!$AY$29:$AY$31</c:f>
              <c:numCache>
                <c:formatCode>0.00%</c:formatCode>
                <c:ptCount val="3"/>
                <c:pt idx="0">
                  <c:v>0.59090909090909094</c:v>
                </c:pt>
                <c:pt idx="1">
                  <c:v>0.62068965517241381</c:v>
                </c:pt>
                <c:pt idx="2">
                  <c:v>0</c:v>
                </c:pt>
              </c:numCache>
            </c:numRef>
          </c:val>
          <c:extLst>
            <c:ext xmlns:c16="http://schemas.microsoft.com/office/drawing/2014/chart" uri="{C3380CC4-5D6E-409C-BE32-E72D297353CC}">
              <c16:uniqueId val="{00000000-B825-4C3E-A361-7F1BC9ED443C}"/>
            </c:ext>
          </c:extLst>
        </c:ser>
        <c:ser>
          <c:idx val="1"/>
          <c:order val="1"/>
          <c:tx>
            <c:strRef>
              <c:f>BaseDeCalcul!$AZ$28</c:f>
              <c:strCache>
                <c:ptCount val="1"/>
                <c:pt idx="0">
                  <c:v>NC</c:v>
                </c:pt>
              </c:strCache>
            </c:strRef>
          </c:tx>
          <c:spPr>
            <a:solidFill>
              <a:srgbClr val="B7293C"/>
            </a:solidFill>
            <a:ln>
              <a:noFill/>
            </a:ln>
            <a:effectLst/>
          </c:spPr>
          <c:invertIfNegative val="0"/>
          <c:cat>
            <c:strRef>
              <c:f>BaseDeCalcul!$AX$29:$AX$31</c:f>
              <c:strCache>
                <c:ptCount val="3"/>
                <c:pt idx="0">
                  <c:v>Niveau A</c:v>
                </c:pt>
                <c:pt idx="1">
                  <c:v>Niveau légal AA</c:v>
                </c:pt>
                <c:pt idx="2">
                  <c:v>Niveau AAA</c:v>
                </c:pt>
              </c:strCache>
            </c:strRef>
          </c:cat>
          <c:val>
            <c:numRef>
              <c:f>BaseDeCalcul!$AZ$29:$AZ$31</c:f>
              <c:numCache>
                <c:formatCode>0.00%</c:formatCode>
                <c:ptCount val="3"/>
                <c:pt idx="0">
                  <c:v>0.40909090909090912</c:v>
                </c:pt>
                <c:pt idx="1">
                  <c:v>0.37931034482758619</c:v>
                </c:pt>
                <c:pt idx="2">
                  <c:v>0</c:v>
                </c:pt>
              </c:numCache>
            </c:numRef>
          </c:val>
          <c:extLst>
            <c:ext xmlns:c16="http://schemas.microsoft.com/office/drawing/2014/chart" uri="{C3380CC4-5D6E-409C-BE32-E72D297353CC}">
              <c16:uniqueId val="{00000001-B825-4C3E-A361-7F1BC9ED443C}"/>
            </c:ext>
          </c:extLst>
        </c:ser>
        <c:dLbls>
          <c:showLegendKey val="0"/>
          <c:showVal val="0"/>
          <c:showCatName val="0"/>
          <c:showSerName val="0"/>
          <c:showPercent val="0"/>
          <c:showBubbleSize val="0"/>
        </c:dLbls>
        <c:gapWidth val="219"/>
        <c:overlap val="-27"/>
        <c:axId val="111245568"/>
        <c:axId val="111255552"/>
      </c:barChart>
      <c:catAx>
        <c:axId val="11124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0B1B34"/>
                </a:solidFill>
                <a:latin typeface="Verdana" charset="0"/>
                <a:ea typeface="Verdana" charset="0"/>
                <a:cs typeface="Verdana" charset="0"/>
              </a:defRPr>
            </a:pPr>
            <a:endParaRPr lang="fr-FR"/>
          </a:p>
        </c:txPr>
        <c:crossAx val="111255552"/>
        <c:crossesAt val="0"/>
        <c:auto val="1"/>
        <c:lblAlgn val="ctr"/>
        <c:lblOffset val="100"/>
        <c:noMultiLvlLbl val="0"/>
      </c:catAx>
      <c:valAx>
        <c:axId val="1112555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charset="0"/>
                <a:ea typeface="Verdana" charset="0"/>
                <a:cs typeface="Verdana" charset="0"/>
              </a:defRPr>
            </a:pPr>
            <a:endParaRPr lang="fr-FR"/>
          </a:p>
        </c:txPr>
        <c:crossAx val="11124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B1B34"/>
                </a:solidFill>
                <a:latin typeface="Verdana" charset="0"/>
                <a:ea typeface="Verdana" charset="0"/>
                <a:cs typeface="Verdana" charset="0"/>
              </a:defRPr>
            </a:pPr>
            <a:r>
              <a:rPr lang="fr-FR" sz="1100">
                <a:solidFill>
                  <a:srgbClr val="0B1B34"/>
                </a:solidFill>
                <a:latin typeface="Verdana" charset="0"/>
                <a:ea typeface="Verdana" charset="0"/>
                <a:cs typeface="Verdana" charset="0"/>
              </a:rPr>
              <a:t>Moyenne par page</a:t>
            </a:r>
          </a:p>
        </c:rich>
      </c:tx>
      <c:layout>
        <c:manualLayout>
          <c:xMode val="edge"/>
          <c:yMode val="edge"/>
          <c:x val="0.15962256246097001"/>
          <c:y val="4.4233801764649999E-2"/>
        </c:manualLayout>
      </c:layout>
      <c:overlay val="0"/>
      <c:spPr>
        <a:noFill/>
        <a:ln>
          <a:noFill/>
        </a:ln>
        <a:effectLst/>
      </c:spPr>
    </c:title>
    <c:autoTitleDeleted val="0"/>
    <c:plotArea>
      <c:layout/>
      <c:pieChart>
        <c:varyColors val="1"/>
        <c:ser>
          <c:idx val="0"/>
          <c:order val="0"/>
          <c:dPt>
            <c:idx val="0"/>
            <c:bubble3D val="0"/>
            <c:spPr>
              <a:solidFill>
                <a:srgbClr val="108670"/>
              </a:solidFill>
              <a:ln w="19050">
                <a:solidFill>
                  <a:schemeClr val="lt1"/>
                </a:solidFill>
              </a:ln>
              <a:effectLst/>
            </c:spPr>
            <c:extLst>
              <c:ext xmlns:c16="http://schemas.microsoft.com/office/drawing/2014/chart" uri="{C3380CC4-5D6E-409C-BE32-E72D297353CC}">
                <c16:uniqueId val="{00000001-FE42-4D83-86B8-6FD929796AD8}"/>
              </c:ext>
            </c:extLst>
          </c:dPt>
          <c:dPt>
            <c:idx val="1"/>
            <c:bubble3D val="0"/>
            <c:spPr>
              <a:solidFill>
                <a:srgbClr val="B7293C"/>
              </a:solidFill>
              <a:ln w="19050">
                <a:solidFill>
                  <a:schemeClr val="lt1"/>
                </a:solidFill>
              </a:ln>
              <a:effectLst/>
            </c:spPr>
            <c:extLst>
              <c:ext xmlns:c16="http://schemas.microsoft.com/office/drawing/2014/chart" uri="{C3380CC4-5D6E-409C-BE32-E72D297353CC}">
                <c16:uniqueId val="{00000003-FE42-4D83-86B8-6FD929796AD8}"/>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Verdana" charset="0"/>
                        <a:ea typeface="Verdana" charset="0"/>
                        <a:cs typeface="Verdana" charset="0"/>
                      </a:defRPr>
                    </a:pPr>
                    <a:r>
                      <a:rPr lang="en-US" sz="800" b="1">
                        <a:solidFill>
                          <a:schemeClr val="bg1"/>
                        </a:solidFill>
                        <a:latin typeface="Verdana" charset="0"/>
                        <a:ea typeface="Verdana" charset="0"/>
                        <a:cs typeface="Verdana" charset="0"/>
                      </a:rPr>
                      <a:t>C</a:t>
                    </a:r>
                  </a:p>
                  <a:p>
                    <a:pPr>
                      <a:defRPr sz="800" b="0" i="0" u="none" strike="noStrike" kern="1200" baseline="0">
                        <a:solidFill>
                          <a:schemeClr val="tx1">
                            <a:lumMod val="75000"/>
                            <a:lumOff val="25000"/>
                          </a:schemeClr>
                        </a:solidFill>
                        <a:latin typeface="Verdana" charset="0"/>
                        <a:ea typeface="Verdana" charset="0"/>
                        <a:cs typeface="Verdana" charset="0"/>
                      </a:defRPr>
                    </a:pPr>
                    <a:fld id="{30D1D7A6-6274-4158-9248-F7A9826391C5}" type="VALUE">
                      <a:rPr lang="en-US" sz="800" b="1">
                        <a:solidFill>
                          <a:schemeClr val="bg1"/>
                        </a:solidFill>
                        <a:latin typeface="Verdana" charset="0"/>
                        <a:ea typeface="Verdana" charset="0"/>
                        <a:cs typeface="Verdana" charset="0"/>
                      </a:rPr>
                      <a:pPr>
                        <a:defRPr sz="800" b="0" i="0" u="none" strike="noStrike" kern="1200" baseline="0">
                          <a:solidFill>
                            <a:schemeClr val="tx1">
                              <a:lumMod val="75000"/>
                              <a:lumOff val="25000"/>
                            </a:schemeClr>
                          </a:solidFill>
                          <a:latin typeface="Verdana" charset="0"/>
                          <a:ea typeface="Verdana" charset="0"/>
                          <a:cs typeface="Verdana" charset="0"/>
                        </a:defRPr>
                      </a:pPr>
                      <a:t>[VALEUR]</a:t>
                    </a:fld>
                    <a:endParaRPr lang="fr-F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FE42-4D83-86B8-6FD929796AD8}"/>
                </c:ext>
              </c:extLst>
            </c:dLbl>
            <c:dLbl>
              <c:idx val="1"/>
              <c:layout>
                <c:manualLayout>
                  <c:x val="0.19360157166224301"/>
                  <c:y val="0.18420569139505599"/>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Verdana" charset="0"/>
                        <a:ea typeface="Verdana" charset="0"/>
                        <a:cs typeface="Verdana" charset="0"/>
                      </a:defRPr>
                    </a:pPr>
                    <a:r>
                      <a:rPr lang="en-US" sz="800" b="1">
                        <a:solidFill>
                          <a:schemeClr val="bg1"/>
                        </a:solidFill>
                        <a:latin typeface="Verdana" charset="0"/>
                        <a:ea typeface="Verdana" charset="0"/>
                        <a:cs typeface="Verdana" charset="0"/>
                      </a:rPr>
                      <a:t>NC</a:t>
                    </a:r>
                  </a:p>
                  <a:p>
                    <a:pPr>
                      <a:defRPr sz="800" b="0" i="0" u="none" strike="noStrike" kern="1200" baseline="0">
                        <a:solidFill>
                          <a:schemeClr val="tx1">
                            <a:lumMod val="75000"/>
                            <a:lumOff val="25000"/>
                          </a:schemeClr>
                        </a:solidFill>
                        <a:latin typeface="Verdana" charset="0"/>
                        <a:ea typeface="Verdana" charset="0"/>
                        <a:cs typeface="Verdana" charset="0"/>
                      </a:defRPr>
                    </a:pPr>
                    <a:fld id="{616AC2D5-2343-476F-909D-27BE5B0ED1FB}" type="VALUE">
                      <a:rPr lang="en-US" sz="800" b="1">
                        <a:solidFill>
                          <a:schemeClr val="bg1"/>
                        </a:solidFill>
                        <a:latin typeface="Verdana" charset="0"/>
                        <a:ea typeface="Verdana" charset="0"/>
                        <a:cs typeface="Verdana" charset="0"/>
                      </a:rPr>
                      <a:pPr>
                        <a:defRPr sz="800" b="0" i="0" u="none" strike="noStrike" kern="1200" baseline="0">
                          <a:solidFill>
                            <a:schemeClr val="tx1">
                              <a:lumMod val="75000"/>
                              <a:lumOff val="25000"/>
                            </a:schemeClr>
                          </a:solidFill>
                          <a:latin typeface="Verdana" charset="0"/>
                          <a:ea typeface="Verdana" charset="0"/>
                          <a:cs typeface="Verdana" charset="0"/>
                        </a:defRPr>
                      </a:pPr>
                      <a:t>[VALEUR]</a:t>
                    </a:fld>
                    <a:endParaRPr lang="fr-FR"/>
                  </a:p>
                </c:rich>
              </c:tx>
              <c:spPr>
                <a:noFill/>
                <a:ln>
                  <a:noFill/>
                </a:ln>
                <a:effectLst/>
              </c:spPr>
              <c:dLblPos val="bestFi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2441033732486"/>
                      <c:h val="0.180036146192049"/>
                    </c:manualLayout>
                  </c15:layout>
                  <c15:dlblFieldTable/>
                  <c15:showDataLabelsRange val="0"/>
                </c:ext>
                <c:ext xmlns:c16="http://schemas.microsoft.com/office/drawing/2014/chart" uri="{C3380CC4-5D6E-409C-BE32-E72D297353CC}">
                  <c16:uniqueId val="{00000003-FE42-4D83-86B8-6FD929796A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BaseDeCalcul!$AX$34:$AY$34</c:f>
              <c:numCache>
                <c:formatCode>0.00%</c:formatCode>
                <c:ptCount val="2"/>
                <c:pt idx="0">
                  <c:v>0.90691230119913535</c:v>
                </c:pt>
                <c:pt idx="1">
                  <c:v>9.3087698800864649E-2</c:v>
                </c:pt>
              </c:numCache>
            </c:numRef>
          </c:val>
          <c:extLst>
            <c:ext xmlns:c16="http://schemas.microsoft.com/office/drawing/2014/chart" uri="{C3380CC4-5D6E-409C-BE32-E72D297353CC}">
              <c16:uniqueId val="{00000004-FE42-4D83-86B8-6FD929796AD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B1B34"/>
                </a:solidFill>
                <a:latin typeface="+mn-lt"/>
                <a:ea typeface="+mn-ea"/>
                <a:cs typeface="+mn-cs"/>
              </a:defRPr>
            </a:pPr>
            <a:r>
              <a:rPr lang="fr-FR" sz="1100">
                <a:solidFill>
                  <a:srgbClr val="0B1B34"/>
                </a:solidFill>
                <a:latin typeface="Verdana" charset="0"/>
                <a:ea typeface="Verdana" charset="0"/>
                <a:cs typeface="Verdana" charset="0"/>
              </a:rPr>
              <a:t>Conformité RGAA</a:t>
            </a:r>
            <a:r>
              <a:rPr lang="fr-FR" sz="1100" baseline="0">
                <a:solidFill>
                  <a:srgbClr val="0B1B34"/>
                </a:solidFill>
                <a:latin typeface="Verdana" charset="0"/>
                <a:ea typeface="Verdana" charset="0"/>
                <a:cs typeface="Verdana" charset="0"/>
              </a:rPr>
              <a:t> 4</a:t>
            </a:r>
            <a:endParaRPr lang="fr-FR" sz="1100">
              <a:solidFill>
                <a:srgbClr val="0B1B34"/>
              </a:solidFill>
              <a:latin typeface="Verdana" charset="0"/>
              <a:ea typeface="Verdana" charset="0"/>
              <a:cs typeface="Verdana" charset="0"/>
            </a:endParaRPr>
          </a:p>
        </c:rich>
      </c:tx>
      <c:layout>
        <c:manualLayout>
          <c:xMode val="edge"/>
          <c:yMode val="edge"/>
          <c:x val="0.17555864004666"/>
          <c:y val="4.2456403833946998E-2"/>
        </c:manualLayout>
      </c:layout>
      <c:overlay val="0"/>
      <c:spPr>
        <a:noFill/>
        <a:ln>
          <a:noFill/>
        </a:ln>
        <a:effectLst/>
      </c:spPr>
    </c:title>
    <c:autoTitleDeleted val="0"/>
    <c:plotArea>
      <c:layout/>
      <c:pieChart>
        <c:varyColors val="1"/>
        <c:ser>
          <c:idx val="0"/>
          <c:order val="0"/>
          <c:dPt>
            <c:idx val="0"/>
            <c:bubble3D val="0"/>
            <c:spPr>
              <a:solidFill>
                <a:srgbClr val="108670"/>
              </a:solidFill>
              <a:ln w="19050">
                <a:solidFill>
                  <a:schemeClr val="lt1"/>
                </a:solidFill>
              </a:ln>
              <a:effectLst/>
            </c:spPr>
            <c:extLst>
              <c:ext xmlns:c16="http://schemas.microsoft.com/office/drawing/2014/chart" uri="{C3380CC4-5D6E-409C-BE32-E72D297353CC}">
                <c16:uniqueId val="{00000001-05FB-49A9-8BCA-016BC3B22704}"/>
              </c:ext>
            </c:extLst>
          </c:dPt>
          <c:dPt>
            <c:idx val="1"/>
            <c:bubble3D val="0"/>
            <c:spPr>
              <a:solidFill>
                <a:srgbClr val="B7293C"/>
              </a:solidFill>
              <a:ln w="19050">
                <a:solidFill>
                  <a:schemeClr val="lt1"/>
                </a:solidFill>
              </a:ln>
              <a:effectLst/>
            </c:spPr>
            <c:extLst>
              <c:ext xmlns:c16="http://schemas.microsoft.com/office/drawing/2014/chart" uri="{C3380CC4-5D6E-409C-BE32-E72D297353CC}">
                <c16:uniqueId val="{00000003-05FB-49A9-8BCA-016BC3B22704}"/>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Verdana" charset="0"/>
                        <a:ea typeface="Verdana" charset="0"/>
                        <a:cs typeface="Verdana" charset="0"/>
                      </a:defRPr>
                    </a:pPr>
                    <a:r>
                      <a:rPr lang="en-US" sz="800" b="1">
                        <a:solidFill>
                          <a:schemeClr val="bg1"/>
                        </a:solidFill>
                        <a:latin typeface="Verdana" charset="0"/>
                        <a:ea typeface="Verdana" charset="0"/>
                        <a:cs typeface="Verdana" charset="0"/>
                      </a:rPr>
                      <a:t>C</a:t>
                    </a:r>
                  </a:p>
                  <a:p>
                    <a:pPr>
                      <a:defRPr sz="800" b="0" i="0" u="none" strike="noStrike" kern="1200" baseline="0">
                        <a:solidFill>
                          <a:schemeClr val="tx1">
                            <a:lumMod val="75000"/>
                            <a:lumOff val="25000"/>
                          </a:schemeClr>
                        </a:solidFill>
                        <a:latin typeface="Verdana" charset="0"/>
                        <a:ea typeface="Verdana" charset="0"/>
                        <a:cs typeface="Verdana" charset="0"/>
                      </a:defRPr>
                    </a:pPr>
                    <a:fld id="{8228F6D9-FE27-4CF3-BAFD-B5374A7FF023}" type="VALUE">
                      <a:rPr lang="en-US" sz="800" b="1">
                        <a:solidFill>
                          <a:schemeClr val="bg1"/>
                        </a:solidFill>
                        <a:latin typeface="Verdana" charset="0"/>
                        <a:ea typeface="Verdana" charset="0"/>
                        <a:cs typeface="Verdana" charset="0"/>
                      </a:rPr>
                      <a:pPr>
                        <a:defRPr sz="800" b="0" i="0" u="none" strike="noStrike" kern="1200" baseline="0">
                          <a:solidFill>
                            <a:schemeClr val="tx1">
                              <a:lumMod val="75000"/>
                              <a:lumOff val="25000"/>
                            </a:schemeClr>
                          </a:solidFill>
                          <a:latin typeface="Verdana" charset="0"/>
                          <a:ea typeface="Verdana" charset="0"/>
                          <a:cs typeface="Verdana" charset="0"/>
                        </a:defRPr>
                      </a:pPr>
                      <a:t>[VALEUR]</a:t>
                    </a:fld>
                    <a:endParaRPr lang="fr-F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05FB-49A9-8BCA-016BC3B22704}"/>
                </c:ext>
              </c:extLst>
            </c:dLbl>
            <c:dLbl>
              <c:idx val="1"/>
              <c:layout>
                <c:manualLayout>
                  <c:x val="0.12047363181318356"/>
                  <c:y val="0.18855616050359311"/>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Verdana" charset="0"/>
                        <a:ea typeface="Verdana" charset="0"/>
                        <a:cs typeface="Verdana" charset="0"/>
                      </a:defRPr>
                    </a:pPr>
                    <a:r>
                      <a:rPr lang="en-US" sz="800" b="1">
                        <a:solidFill>
                          <a:schemeClr val="bg1"/>
                        </a:solidFill>
                        <a:latin typeface="Verdana" charset="0"/>
                        <a:ea typeface="Verdana" charset="0"/>
                        <a:cs typeface="Verdana" charset="0"/>
                      </a:rPr>
                      <a:t>NC</a:t>
                    </a:r>
                  </a:p>
                  <a:p>
                    <a:pPr>
                      <a:defRPr sz="800" b="0" i="0" u="none" strike="noStrike" kern="1200" baseline="0">
                        <a:solidFill>
                          <a:schemeClr val="tx1">
                            <a:lumMod val="75000"/>
                            <a:lumOff val="25000"/>
                          </a:schemeClr>
                        </a:solidFill>
                        <a:latin typeface="Verdana" charset="0"/>
                        <a:ea typeface="Verdana" charset="0"/>
                        <a:cs typeface="Verdana" charset="0"/>
                      </a:defRPr>
                    </a:pPr>
                    <a:fld id="{04D14C06-E177-444F-A31D-7FF2AAB0AFC1}" type="VALUE">
                      <a:rPr lang="en-US" sz="800" b="1">
                        <a:solidFill>
                          <a:schemeClr val="bg1"/>
                        </a:solidFill>
                        <a:latin typeface="Verdana" charset="0"/>
                        <a:ea typeface="Verdana" charset="0"/>
                        <a:cs typeface="Verdana" charset="0"/>
                      </a:rPr>
                      <a:pPr>
                        <a:defRPr sz="800" b="0" i="0" u="none" strike="noStrike" kern="1200" baseline="0">
                          <a:solidFill>
                            <a:schemeClr val="tx1">
                              <a:lumMod val="75000"/>
                              <a:lumOff val="25000"/>
                            </a:schemeClr>
                          </a:solidFill>
                          <a:latin typeface="Verdana" charset="0"/>
                          <a:ea typeface="Verdana" charset="0"/>
                          <a:cs typeface="Verdana" charset="0"/>
                        </a:defRPr>
                      </a:pPr>
                      <a:t>[VALEUR]</a:t>
                    </a:fld>
                    <a:endParaRPr lang="fr-FR"/>
                  </a:p>
                </c:rich>
              </c:tx>
              <c:spPr>
                <a:noFill/>
                <a:ln>
                  <a:noFill/>
                </a:ln>
                <a:effectLst/>
              </c:spPr>
              <c:dLblPos val="bestFi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65310510679071"/>
                      <c:h val="0.17459320492097799"/>
                    </c:manualLayout>
                  </c15:layout>
                  <c15:dlblFieldTable/>
                  <c15:showDataLabelsRange val="0"/>
                </c:ext>
                <c:ext xmlns:c16="http://schemas.microsoft.com/office/drawing/2014/chart" uri="{C3380CC4-5D6E-409C-BE32-E72D297353CC}">
                  <c16:uniqueId val="{00000003-05FB-49A9-8BCA-016BC3B227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BaseDeCalcul!$AX$37:$AY$37</c:f>
              <c:numCache>
                <c:formatCode>0.00%</c:formatCode>
                <c:ptCount val="2"/>
                <c:pt idx="0">
                  <c:v>0.62068965517241381</c:v>
                </c:pt>
                <c:pt idx="1">
                  <c:v>0.37931034482758619</c:v>
                </c:pt>
              </c:numCache>
            </c:numRef>
          </c:val>
          <c:extLst>
            <c:ext xmlns:c16="http://schemas.microsoft.com/office/drawing/2014/chart" uri="{C3380CC4-5D6E-409C-BE32-E72D297353CC}">
              <c16:uniqueId val="{00000004-05FB-49A9-8BCA-016BC3B227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charset="0"/>
                <a:ea typeface="Verdana" charset="0"/>
                <a:cs typeface="Verdana" charset="0"/>
              </a:defRPr>
            </a:pPr>
            <a:r>
              <a:rPr lang="fr-FR" sz="1100">
                <a:solidFill>
                  <a:srgbClr val="0B1B34"/>
                </a:solidFill>
                <a:latin typeface="Verdana" charset="0"/>
                <a:ea typeface="Verdana" charset="0"/>
                <a:cs typeface="Verdana" charset="0"/>
              </a:rPr>
              <a:t>Conformité pour chaque niveau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Verdana" charset="0"/>
              <a:ea typeface="Verdana" charset="0"/>
              <a:cs typeface="Verdana" charset="0"/>
            </a:defRPr>
          </a:pPr>
          <a:endParaRPr lang="fr-FR"/>
        </a:p>
      </c:txPr>
    </c:title>
    <c:autoTitleDeleted val="0"/>
    <c:plotArea>
      <c:layout/>
      <c:barChart>
        <c:barDir val="col"/>
        <c:grouping val="clustered"/>
        <c:varyColors val="0"/>
        <c:ser>
          <c:idx val="0"/>
          <c:order val="0"/>
          <c:tx>
            <c:strRef>
              <c:f>BaseDeCalcul!$AY$21</c:f>
              <c:strCache>
                <c:ptCount val="1"/>
                <c:pt idx="0">
                  <c:v>C</c:v>
                </c:pt>
              </c:strCache>
            </c:strRef>
          </c:tx>
          <c:spPr>
            <a:solidFill>
              <a:srgbClr val="108670"/>
            </a:solidFill>
            <a:ln>
              <a:noFill/>
            </a:ln>
            <a:effectLst/>
          </c:spPr>
          <c:invertIfNegative val="0"/>
          <c:cat>
            <c:strRef>
              <c:f>BaseDeCalcul!$AX$22:$AX$24</c:f>
              <c:strCache>
                <c:ptCount val="3"/>
                <c:pt idx="0">
                  <c:v>A</c:v>
                </c:pt>
                <c:pt idx="1">
                  <c:v>AA</c:v>
                </c:pt>
                <c:pt idx="2">
                  <c:v>AAA</c:v>
                </c:pt>
              </c:strCache>
            </c:strRef>
          </c:cat>
          <c:val>
            <c:numRef>
              <c:f>BaseDeCalcul!$AY$22:$AY$24</c:f>
              <c:numCache>
                <c:formatCode>0.00%</c:formatCode>
                <c:ptCount val="3"/>
                <c:pt idx="0">
                  <c:v>0.59090909090909094</c:v>
                </c:pt>
                <c:pt idx="1">
                  <c:v>0.7142857142857143</c:v>
                </c:pt>
                <c:pt idx="2">
                  <c:v>0</c:v>
                </c:pt>
              </c:numCache>
            </c:numRef>
          </c:val>
          <c:extLst>
            <c:ext xmlns:c16="http://schemas.microsoft.com/office/drawing/2014/chart" uri="{C3380CC4-5D6E-409C-BE32-E72D297353CC}">
              <c16:uniqueId val="{00000000-EF5B-49D1-815B-FB647DE5F031}"/>
            </c:ext>
          </c:extLst>
        </c:ser>
        <c:ser>
          <c:idx val="1"/>
          <c:order val="1"/>
          <c:tx>
            <c:strRef>
              <c:f>BaseDeCalcul!$AZ$21</c:f>
              <c:strCache>
                <c:ptCount val="1"/>
                <c:pt idx="0">
                  <c:v>NC</c:v>
                </c:pt>
              </c:strCache>
            </c:strRef>
          </c:tx>
          <c:spPr>
            <a:solidFill>
              <a:srgbClr val="B7293C"/>
            </a:solidFill>
            <a:ln>
              <a:noFill/>
            </a:ln>
            <a:effectLst/>
          </c:spPr>
          <c:invertIfNegative val="0"/>
          <c:cat>
            <c:strRef>
              <c:f>BaseDeCalcul!$AX$22:$AX$24</c:f>
              <c:strCache>
                <c:ptCount val="3"/>
                <c:pt idx="0">
                  <c:v>A</c:v>
                </c:pt>
                <c:pt idx="1">
                  <c:v>AA</c:v>
                </c:pt>
                <c:pt idx="2">
                  <c:v>AAA</c:v>
                </c:pt>
              </c:strCache>
            </c:strRef>
          </c:cat>
          <c:val>
            <c:numRef>
              <c:f>BaseDeCalcul!$AZ$22:$AZ$24</c:f>
              <c:numCache>
                <c:formatCode>0.00%</c:formatCode>
                <c:ptCount val="3"/>
                <c:pt idx="0">
                  <c:v>0.40909090909090912</c:v>
                </c:pt>
                <c:pt idx="1">
                  <c:v>0.2857142857142857</c:v>
                </c:pt>
                <c:pt idx="2">
                  <c:v>0</c:v>
                </c:pt>
              </c:numCache>
            </c:numRef>
          </c:val>
          <c:extLst>
            <c:ext xmlns:c16="http://schemas.microsoft.com/office/drawing/2014/chart" uri="{C3380CC4-5D6E-409C-BE32-E72D297353CC}">
              <c16:uniqueId val="{00000001-EF5B-49D1-815B-FB647DE5F031}"/>
            </c:ext>
          </c:extLst>
        </c:ser>
        <c:dLbls>
          <c:showLegendKey val="0"/>
          <c:showVal val="0"/>
          <c:showCatName val="0"/>
          <c:showSerName val="0"/>
          <c:showPercent val="0"/>
          <c:showBubbleSize val="0"/>
        </c:dLbls>
        <c:gapWidth val="219"/>
        <c:overlap val="-27"/>
        <c:axId val="115472640"/>
        <c:axId val="115740672"/>
      </c:barChart>
      <c:catAx>
        <c:axId val="11547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1" i="0" u="none" strike="noStrike" kern="1200" baseline="0">
                <a:solidFill>
                  <a:srgbClr val="0B1B34"/>
                </a:solidFill>
                <a:latin typeface="Verdana" charset="0"/>
                <a:ea typeface="Verdana" charset="0"/>
                <a:cs typeface="Verdana" charset="0"/>
              </a:defRPr>
            </a:pPr>
            <a:endParaRPr lang="fr-FR"/>
          </a:p>
        </c:txPr>
        <c:crossAx val="115740672"/>
        <c:crossesAt val="0"/>
        <c:auto val="1"/>
        <c:lblAlgn val="ctr"/>
        <c:lblOffset val="100"/>
        <c:noMultiLvlLbl val="0"/>
      </c:catAx>
      <c:valAx>
        <c:axId val="115740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charset="0"/>
                <a:ea typeface="Verdana" charset="0"/>
                <a:cs typeface="Verdana" charset="0"/>
              </a:defRPr>
            </a:pPr>
            <a:endParaRPr lang="fr-FR"/>
          </a:p>
        </c:txPr>
        <c:crossAx val="11547264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704115</xdr:colOff>
      <xdr:row>18</xdr:row>
      <xdr:rowOff>85333</xdr:rowOff>
    </xdr:to>
    <xdr:pic>
      <xdr:nvPicPr>
        <xdr:cNvPr id="3" name="Image 2" descr="Le présent tableau est issu du tableau « Legifrance - Grille audit RGAA.xlsx » fourni par Légifrance.&#10;Par rapport à ce tableau d’origine, les changements suivants ont été apportés :&#10;ajout de l’onglet « commentaires »&#10;dans l’onglet Échantillon :&#10;correction des URL en remplaçant beta par www&#10;ajout d’une colonne avec les URL de la déclaration d’accessibilité&#10;saisie de P06 dans la cellule I1 de P06&#10;calcul correct de la moyenne en cellule U45 de l’onglet résultats&#10;dans les onglets P01 à P37, &#10;chaque fois que la colonne « modifications à apporter » signalait une non conformité au RGAA, inscription de NC (non conforme) dans le statut là où la saisie initiale était C (conforme)&#10;ajout d’une colonne « Modif statut par CV » et saisie de 1 chaque fois qu’un C a été modifié en NC (au total 33 fois)&#10;il résulte des modifications décrites ci-dessus que le taux de conformité est de 62,07 % et non de 77,59 %&#10;">
          <a:extLst>
            <a:ext uri="{FF2B5EF4-FFF2-40B4-BE49-F238E27FC236}">
              <a16:creationId xmlns:a16="http://schemas.microsoft.com/office/drawing/2014/main" id="{95F64738-B568-4A21-824A-BB92CEB78F99}"/>
            </a:ext>
          </a:extLst>
        </xdr:cNvPr>
        <xdr:cNvPicPr>
          <a:picLocks noChangeAspect="1"/>
        </xdr:cNvPicPr>
      </xdr:nvPicPr>
      <xdr:blipFill>
        <a:blip xmlns:r="http://schemas.openxmlformats.org/officeDocument/2006/relationships" r:embed="rId1"/>
        <a:stretch>
          <a:fillRect/>
        </a:stretch>
      </xdr:blipFill>
      <xdr:spPr>
        <a:xfrm>
          <a:off x="0" y="419100"/>
          <a:ext cx="5876190" cy="3133333"/>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151560</xdr:colOff>
      <xdr:row>7</xdr:row>
      <xdr:rowOff>237240</xdr:rowOff>
    </xdr:from>
    <xdr:to>
      <xdr:col>6</xdr:col>
      <xdr:colOff>161640</xdr:colOff>
      <xdr:row>8</xdr:row>
      <xdr:rowOff>7834</xdr:rowOff>
    </xdr:to>
    <xdr:graphicFrame macro="">
      <xdr:nvGraphicFramePr>
        <xdr:cNvPr id="2" name="Graphique 1">
          <a:extLst>
            <a:ext uri="{FF2B5EF4-FFF2-40B4-BE49-F238E27FC236}">
              <a16:creationId xmlns:a16="http://schemas.microsoft.com/office/drawing/2014/main" id="{605BF12F-B548-4FCC-A4BB-F14FD3802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35379</xdr:colOff>
      <xdr:row>2</xdr:row>
      <xdr:rowOff>2721</xdr:rowOff>
    </xdr:from>
    <xdr:to>
      <xdr:col>7</xdr:col>
      <xdr:colOff>109956</xdr:colOff>
      <xdr:row>14</xdr:row>
      <xdr:rowOff>0</xdr:rowOff>
    </xdr:to>
    <xdr:graphicFrame macro="">
      <xdr:nvGraphicFramePr>
        <xdr:cNvPr id="8" name="Graphique 7">
          <a:extLst>
            <a:ext uri="{FF2B5EF4-FFF2-40B4-BE49-F238E27FC236}">
              <a16:creationId xmlns:a16="http://schemas.microsoft.com/office/drawing/2014/main" id="{C5ADAA7B-5220-4815-8692-49461921C9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130628</xdr:colOff>
      <xdr:row>14</xdr:row>
      <xdr:rowOff>179614</xdr:rowOff>
    </xdr:from>
    <xdr:to>
      <xdr:col>10</xdr:col>
      <xdr:colOff>168729</xdr:colOff>
      <xdr:row>27</xdr:row>
      <xdr:rowOff>0</xdr:rowOff>
    </xdr:to>
    <xdr:graphicFrame macro="">
      <xdr:nvGraphicFramePr>
        <xdr:cNvPr id="9" name="Graphique 8">
          <a:extLst>
            <a:ext uri="{FF2B5EF4-FFF2-40B4-BE49-F238E27FC236}">
              <a16:creationId xmlns:a16="http://schemas.microsoft.com/office/drawing/2014/main" id="{6539F6E1-D9D4-40F8-AE9B-97939282D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131947</xdr:colOff>
      <xdr:row>2</xdr:row>
      <xdr:rowOff>0</xdr:rowOff>
    </xdr:from>
    <xdr:to>
      <xdr:col>10</xdr:col>
      <xdr:colOff>168728</xdr:colOff>
      <xdr:row>14</xdr:row>
      <xdr:rowOff>5443</xdr:rowOff>
    </xdr:to>
    <xdr:graphicFrame macro="">
      <xdr:nvGraphicFramePr>
        <xdr:cNvPr id="10" name="Graphique 9">
          <a:extLst>
            <a:ext uri="{FF2B5EF4-FFF2-40B4-BE49-F238E27FC236}">
              <a16:creationId xmlns:a16="http://schemas.microsoft.com/office/drawing/2014/main" id="{DF7FA9A8-EEA0-4C94-9A5A-8417E2169A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32654</xdr:colOff>
      <xdr:row>14</xdr:row>
      <xdr:rowOff>182335</xdr:rowOff>
    </xdr:from>
    <xdr:to>
      <xdr:col>7</xdr:col>
      <xdr:colOff>106134</xdr:colOff>
      <xdr:row>27</xdr:row>
      <xdr:rowOff>0</xdr:rowOff>
    </xdr:to>
    <xdr:graphicFrame macro="">
      <xdr:nvGraphicFramePr>
        <xdr:cNvPr id="11" name="Graphique 10">
          <a:extLst>
            <a:ext uri="{FF2B5EF4-FFF2-40B4-BE49-F238E27FC236}">
              <a16:creationId xmlns:a16="http://schemas.microsoft.com/office/drawing/2014/main" id="{9C20840C-8BE9-4A30-892F-EBE8C5015A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0.23329</cdr:x>
      <cdr:y>0</cdr:y>
    </cdr:from>
    <cdr:to>
      <cdr:x>0.23329</cdr:x>
      <cdr:y>0</cdr:y>
    </cdr:to>
    <cdr:grpSp>
      <cdr:nvGrpSpPr>
        <cdr:cNvPr id="6" name="Groupe 5">
          <a:extLst xmlns:a="http://schemas.openxmlformats.org/drawingml/2006/main">
            <a:ext uri="{FF2B5EF4-FFF2-40B4-BE49-F238E27FC236}">
              <a16:creationId xmlns:a16="http://schemas.microsoft.com/office/drawing/2014/main" id="{5525A630-44C0-457C-ACB3-CD9774A2031C}"/>
            </a:ext>
          </a:extLst>
        </cdr:cNvPr>
        <cdr:cNvGrpSpPr/>
      </cdr:nvGrpSpPr>
      <cdr:grpSpPr>
        <a:xfrm xmlns:a="http://schemas.openxmlformats.org/drawingml/2006/main">
          <a:off x="560575" y="0"/>
          <a:ext cx="0" cy="0"/>
          <a:chOff x="560575" y="0"/>
          <a:chExt cx="0" cy="0"/>
        </a:xfrm>
      </cdr:grpSpPr>
    </cdr:grpSp>
  </cdr:relSizeAnchor>
  <cdr:relSizeAnchor xmlns:cdr="http://schemas.openxmlformats.org/drawingml/2006/chartDrawing">
    <cdr:from>
      <cdr:x>0.3075</cdr:x>
      <cdr:y>0.72847</cdr:y>
    </cdr:from>
    <cdr:to>
      <cdr:x>0.94361</cdr:x>
      <cdr:y>0.81212</cdr:y>
    </cdr:to>
    <cdr:grpSp>
      <cdr:nvGrpSpPr>
        <cdr:cNvPr id="19" name="Groupe 18">
          <a:extLst xmlns:a="http://schemas.openxmlformats.org/drawingml/2006/main">
            <a:ext uri="{FF2B5EF4-FFF2-40B4-BE49-F238E27FC236}">
              <a16:creationId xmlns:a16="http://schemas.microsoft.com/office/drawing/2014/main" id="{58166D26-D970-4D3C-8D6A-10BD62607A90}"/>
            </a:ext>
          </a:extLst>
        </cdr:cNvPr>
        <cdr:cNvGrpSpPr/>
      </cdr:nvGrpSpPr>
      <cdr:grpSpPr>
        <a:xfrm xmlns:a="http://schemas.openxmlformats.org/drawingml/2006/main">
          <a:off x="738895" y="1732687"/>
          <a:ext cx="1528516" cy="198964"/>
          <a:chOff x="779444" y="1698527"/>
          <a:chExt cx="1500929" cy="209424"/>
        </a:xfrm>
      </cdr:grpSpPr>
      <cdr:sp macro="" textlink="">
        <cdr:nvSpPr>
          <cdr:cNvPr id="3" name="ZoneTexte 2">
            <a:extLst xmlns:a="http://schemas.openxmlformats.org/drawingml/2006/main">
              <a:ext uri="{FF2B5EF4-FFF2-40B4-BE49-F238E27FC236}">
                <a16:creationId xmlns:a16="http://schemas.microsoft.com/office/drawing/2014/main" id="{93BAC13C-C97D-4B72-8F02-E4459D918D74}"/>
              </a:ext>
            </a:extLst>
          </cdr:cNvPr>
          <cdr:cNvSpPr txBox="1"/>
        </cdr:nvSpPr>
        <cdr:spPr>
          <a:xfrm xmlns:a="http://schemas.openxmlformats.org/drawingml/2006/main">
            <a:off x="779444" y="1705247"/>
            <a:ext cx="166287" cy="202704"/>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fr-FR" sz="800" b="1">
                <a:solidFill>
                  <a:schemeClr val="bg1"/>
                </a:solidFill>
              </a:rPr>
              <a:t>C</a:t>
            </a:r>
          </a:p>
        </cdr:txBody>
      </cdr:sp>
      <cdr:sp macro="" textlink="">
        <cdr:nvSpPr>
          <cdr:cNvPr id="13" name="ZoneTexte 12">
            <a:extLst xmlns:a="http://schemas.openxmlformats.org/drawingml/2006/main">
              <a:ext uri="{FF2B5EF4-FFF2-40B4-BE49-F238E27FC236}">
                <a16:creationId xmlns:a16="http://schemas.microsoft.com/office/drawing/2014/main" id="{57AA50F6-41A0-4154-BE12-0F36757B9FC2}"/>
              </a:ext>
            </a:extLst>
          </cdr:cNvPr>
          <cdr:cNvSpPr txBox="1"/>
        </cdr:nvSpPr>
        <cdr:spPr>
          <a:xfrm xmlns:a="http://schemas.openxmlformats.org/drawingml/2006/main">
            <a:off x="992567" y="1698527"/>
            <a:ext cx="166287" cy="202704"/>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fr-FR" sz="800" b="1">
                <a:solidFill>
                  <a:schemeClr val="bg1"/>
                </a:solidFill>
              </a:rPr>
              <a:t>NC</a:t>
            </a:r>
          </a:p>
        </cdr:txBody>
      </cdr:sp>
      <cdr:sp macro="" textlink="">
        <cdr:nvSpPr>
          <cdr:cNvPr id="15" name="ZoneTexte 14">
            <a:extLst xmlns:a="http://schemas.openxmlformats.org/drawingml/2006/main">
              <a:ext uri="{FF2B5EF4-FFF2-40B4-BE49-F238E27FC236}">
                <a16:creationId xmlns:a16="http://schemas.microsoft.com/office/drawing/2014/main" id="{CE151D7F-5C56-4ABF-A715-8636A1839ED2}"/>
              </a:ext>
            </a:extLst>
          </cdr:cNvPr>
          <cdr:cNvSpPr txBox="1"/>
        </cdr:nvSpPr>
        <cdr:spPr>
          <a:xfrm xmlns:a="http://schemas.openxmlformats.org/drawingml/2006/main">
            <a:off x="1384863" y="1705247"/>
            <a:ext cx="166287" cy="202704"/>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fr-FR" sz="800" b="1">
                <a:solidFill>
                  <a:schemeClr val="bg1"/>
                </a:solidFill>
              </a:rPr>
              <a:t>C</a:t>
            </a:r>
          </a:p>
        </cdr:txBody>
      </cdr:sp>
      <cdr:sp macro="" textlink="">
        <cdr:nvSpPr>
          <cdr:cNvPr id="16" name="ZoneTexte 15">
            <a:extLst xmlns:a="http://schemas.openxmlformats.org/drawingml/2006/main">
              <a:ext uri="{FF2B5EF4-FFF2-40B4-BE49-F238E27FC236}">
                <a16:creationId xmlns:a16="http://schemas.microsoft.com/office/drawing/2014/main" id="{9CEDE7FB-5C81-4CC8-B14B-B79DA5B07CBA}"/>
              </a:ext>
            </a:extLst>
          </cdr:cNvPr>
          <cdr:cNvSpPr txBox="1"/>
        </cdr:nvSpPr>
        <cdr:spPr>
          <a:xfrm xmlns:a="http://schemas.openxmlformats.org/drawingml/2006/main">
            <a:off x="1520476" y="1705247"/>
            <a:ext cx="166287" cy="202704"/>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fr-FR" sz="800" b="1">
                <a:solidFill>
                  <a:schemeClr val="bg1"/>
                </a:solidFill>
              </a:rPr>
              <a:t>NC</a:t>
            </a:r>
          </a:p>
        </cdr:txBody>
      </cdr:sp>
      <cdr:sp macro="" textlink="">
        <cdr:nvSpPr>
          <cdr:cNvPr id="17" name="ZoneTexte 16">
            <a:extLst xmlns:a="http://schemas.openxmlformats.org/drawingml/2006/main">
              <a:ext uri="{FF2B5EF4-FFF2-40B4-BE49-F238E27FC236}">
                <a16:creationId xmlns:a16="http://schemas.microsoft.com/office/drawing/2014/main" id="{BD5A23EF-28FC-4568-BECD-5C284CF60941}"/>
              </a:ext>
            </a:extLst>
          </cdr:cNvPr>
          <cdr:cNvSpPr txBox="1"/>
        </cdr:nvSpPr>
        <cdr:spPr>
          <a:xfrm xmlns:a="http://schemas.openxmlformats.org/drawingml/2006/main">
            <a:off x="1975751" y="1705247"/>
            <a:ext cx="166287" cy="202704"/>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fr-FR" sz="800" b="1">
                <a:solidFill>
                  <a:schemeClr val="bg1"/>
                </a:solidFill>
              </a:rPr>
              <a:t>C</a:t>
            </a:r>
          </a:p>
        </cdr:txBody>
      </cdr:sp>
      <cdr:sp macro="" textlink="">
        <cdr:nvSpPr>
          <cdr:cNvPr id="18" name="ZoneTexte 17">
            <a:extLst xmlns:a="http://schemas.openxmlformats.org/drawingml/2006/main">
              <a:ext uri="{FF2B5EF4-FFF2-40B4-BE49-F238E27FC236}">
                <a16:creationId xmlns:a16="http://schemas.microsoft.com/office/drawing/2014/main" id="{0E508366-3591-4534-987A-25AA738565C2}"/>
              </a:ext>
            </a:extLst>
          </cdr:cNvPr>
          <cdr:cNvSpPr txBox="1"/>
        </cdr:nvSpPr>
        <cdr:spPr>
          <a:xfrm xmlns:a="http://schemas.openxmlformats.org/drawingml/2006/main">
            <a:off x="2114086" y="1705247"/>
            <a:ext cx="166287" cy="202704"/>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fr-FR" sz="800" b="1">
                <a:solidFill>
                  <a:schemeClr val="bg1"/>
                </a:solidFill>
              </a:rPr>
              <a:t>NC</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0.30684</cdr:x>
      <cdr:y>0.79312</cdr:y>
    </cdr:from>
    <cdr:to>
      <cdr:x>0.89924</cdr:x>
      <cdr:y>0.88253</cdr:y>
    </cdr:to>
    <cdr:grpSp>
      <cdr:nvGrpSpPr>
        <cdr:cNvPr id="12" name="Groupe 11">
          <a:extLst xmlns:a="http://schemas.openxmlformats.org/drawingml/2006/main">
            <a:ext uri="{FF2B5EF4-FFF2-40B4-BE49-F238E27FC236}">
              <a16:creationId xmlns:a16="http://schemas.microsoft.com/office/drawing/2014/main" id="{E1EF83DD-12F0-4AC0-89E6-0FB4FAD9EB20}"/>
            </a:ext>
          </a:extLst>
        </cdr:cNvPr>
        <cdr:cNvGrpSpPr/>
      </cdr:nvGrpSpPr>
      <cdr:grpSpPr>
        <a:xfrm xmlns:a="http://schemas.openxmlformats.org/drawingml/2006/main">
          <a:off x="736973" y="1819548"/>
          <a:ext cx="1422834" cy="205121"/>
          <a:chOff x="0" y="0"/>
          <a:chExt cx="1500929" cy="202704"/>
        </a:xfrm>
      </cdr:grpSpPr>
      <cdr:sp macro="" textlink="">
        <cdr:nvSpPr>
          <cdr:cNvPr id="13" name="ZoneTexte 2">
            <a:extLst xmlns:a="http://schemas.openxmlformats.org/drawingml/2006/main">
              <a:ext uri="{FF2B5EF4-FFF2-40B4-BE49-F238E27FC236}">
                <a16:creationId xmlns:a16="http://schemas.microsoft.com/office/drawing/2014/main" id="{6CD31127-4881-494E-ACFF-6E37EA2BC6BA}"/>
              </a:ext>
            </a:extLst>
          </cdr:cNvPr>
          <cdr:cNvSpPr txBox="1"/>
        </cdr:nvSpPr>
        <cdr:spPr>
          <a:xfrm xmlns:a="http://schemas.openxmlformats.org/drawingml/2006/main">
            <a:off x="0" y="0"/>
            <a:ext cx="166287" cy="202704"/>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solidFill>
                  <a:schemeClr val="bg1"/>
                </a:solidFill>
              </a:rPr>
              <a:t>C</a:t>
            </a:r>
          </a:p>
        </cdr:txBody>
      </cdr:sp>
      <cdr:sp macro="" textlink="">
        <cdr:nvSpPr>
          <cdr:cNvPr id="14" name="ZoneTexte 3">
            <a:extLst xmlns:a="http://schemas.openxmlformats.org/drawingml/2006/main">
              <a:ext uri="{FF2B5EF4-FFF2-40B4-BE49-F238E27FC236}">
                <a16:creationId xmlns:a16="http://schemas.microsoft.com/office/drawing/2014/main" id="{1990B787-5263-43AF-A234-284923FCF8C3}"/>
              </a:ext>
            </a:extLst>
          </cdr:cNvPr>
          <cdr:cNvSpPr txBox="1"/>
        </cdr:nvSpPr>
        <cdr:spPr>
          <a:xfrm xmlns:a="http://schemas.openxmlformats.org/drawingml/2006/main">
            <a:off x="238093" y="0"/>
            <a:ext cx="166287" cy="202704"/>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solidFill>
                  <a:schemeClr val="bg1"/>
                </a:solidFill>
              </a:rPr>
              <a:t>NC</a:t>
            </a:r>
          </a:p>
        </cdr:txBody>
      </cdr:sp>
      <cdr:sp macro="" textlink="">
        <cdr:nvSpPr>
          <cdr:cNvPr id="15" name="ZoneTexte 4">
            <a:extLst xmlns:a="http://schemas.openxmlformats.org/drawingml/2006/main">
              <a:ext uri="{FF2B5EF4-FFF2-40B4-BE49-F238E27FC236}">
                <a16:creationId xmlns:a16="http://schemas.microsoft.com/office/drawing/2014/main" id="{73C1CA52-86D4-4679-BA1F-33148D74CEDE}"/>
              </a:ext>
            </a:extLst>
          </cdr:cNvPr>
          <cdr:cNvSpPr txBox="1"/>
        </cdr:nvSpPr>
        <cdr:spPr>
          <a:xfrm xmlns:a="http://schemas.openxmlformats.org/drawingml/2006/main">
            <a:off x="605419" y="0"/>
            <a:ext cx="166287" cy="202704"/>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solidFill>
                  <a:schemeClr val="bg1"/>
                </a:solidFill>
              </a:rPr>
              <a:t>C</a:t>
            </a:r>
          </a:p>
        </cdr:txBody>
      </cdr:sp>
      <cdr:sp macro="" textlink="">
        <cdr:nvSpPr>
          <cdr:cNvPr id="16" name="ZoneTexte 5">
            <a:extLst xmlns:a="http://schemas.openxmlformats.org/drawingml/2006/main">
              <a:ext uri="{FF2B5EF4-FFF2-40B4-BE49-F238E27FC236}">
                <a16:creationId xmlns:a16="http://schemas.microsoft.com/office/drawing/2014/main" id="{8550C2B9-9FE1-4D5D-8126-1F5392E37511}"/>
              </a:ext>
            </a:extLst>
          </cdr:cNvPr>
          <cdr:cNvSpPr txBox="1"/>
        </cdr:nvSpPr>
        <cdr:spPr>
          <a:xfrm xmlns:a="http://schemas.openxmlformats.org/drawingml/2006/main">
            <a:off x="741032" y="0"/>
            <a:ext cx="166287" cy="202704"/>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solidFill>
                  <a:schemeClr val="bg1"/>
                </a:solidFill>
              </a:rPr>
              <a:t>NC</a:t>
            </a:r>
          </a:p>
        </cdr:txBody>
      </cdr:sp>
      <cdr:sp macro="" textlink="">
        <cdr:nvSpPr>
          <cdr:cNvPr id="17" name="ZoneTexte 6">
            <a:extLst xmlns:a="http://schemas.openxmlformats.org/drawingml/2006/main">
              <a:ext uri="{FF2B5EF4-FFF2-40B4-BE49-F238E27FC236}">
                <a16:creationId xmlns:a16="http://schemas.microsoft.com/office/drawing/2014/main" id="{825042CD-AA83-4B87-8C05-D68C57251ED2}"/>
              </a:ext>
            </a:extLst>
          </cdr:cNvPr>
          <cdr:cNvSpPr txBox="1"/>
        </cdr:nvSpPr>
        <cdr:spPr>
          <a:xfrm xmlns:a="http://schemas.openxmlformats.org/drawingml/2006/main">
            <a:off x="1196307" y="0"/>
            <a:ext cx="166287" cy="202704"/>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solidFill>
                  <a:schemeClr val="bg1"/>
                </a:solidFill>
              </a:rPr>
              <a:t>C</a:t>
            </a:r>
          </a:p>
        </cdr:txBody>
      </cdr:sp>
      <cdr:sp macro="" textlink="">
        <cdr:nvSpPr>
          <cdr:cNvPr id="18" name="ZoneTexte 7">
            <a:extLst xmlns:a="http://schemas.openxmlformats.org/drawingml/2006/main">
              <a:ext uri="{FF2B5EF4-FFF2-40B4-BE49-F238E27FC236}">
                <a16:creationId xmlns:a16="http://schemas.microsoft.com/office/drawing/2014/main" id="{71E1B50A-325F-4D5C-80CB-95D016DC3905}"/>
              </a:ext>
            </a:extLst>
          </cdr:cNvPr>
          <cdr:cNvSpPr txBox="1"/>
        </cdr:nvSpPr>
        <cdr:spPr>
          <a:xfrm xmlns:a="http://schemas.openxmlformats.org/drawingml/2006/main">
            <a:off x="1334642" y="0"/>
            <a:ext cx="166287" cy="202704"/>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solidFill>
                  <a:schemeClr val="bg1"/>
                </a:solidFill>
              </a:rPr>
              <a:t>NC</a:t>
            </a:r>
          </a:p>
        </cdr:txBody>
      </cdr:sp>
    </cdr:grp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e_synthese" displayName="Donne_synthese" ref="B6:U140" headerRowCount="0" totalsRowShown="0" headerRowDxfId="556" dataDxfId="555">
  <tableColumns count="20">
    <tableColumn id="1" xr3:uid="{00000000-0010-0000-0000-000001000000}" name="Colonne1" headerRowDxfId="554" dataDxfId="553" dataCellStyle="Style 1">
      <calculatedColumnFormula>Criteres!B6</calculatedColumnFormula>
    </tableColumn>
    <tableColumn id="2" xr3:uid="{00000000-0010-0000-0000-000002000000}" name="Colonne2" headerRowDxfId="552" dataDxfId="551">
      <calculatedColumnFormula>BaseDeCalcul!AR9</calculatedColumnFormula>
    </tableColumn>
    <tableColumn id="3" xr3:uid="{00000000-0010-0000-0000-000003000000}" name="Colonne3" headerRowDxfId="550" dataDxfId="549">
      <calculatedColumnFormula>BaseDeCalcul!B9</calculatedColumnFormula>
    </tableColumn>
    <tableColumn id="4" xr3:uid="{00000000-0010-0000-0000-000004000000}" name="Colonne4" headerRowDxfId="548" dataDxfId="547">
      <calculatedColumnFormula>Criteres!E6</calculatedColumnFormula>
    </tableColumn>
    <tableColumn id="5" xr3:uid="{00000000-0010-0000-0000-000005000000}" name="Colonne5" headerRowDxfId="546" dataDxfId="545">
      <calculatedColumnFormula>Criteres!D6</calculatedColumnFormula>
    </tableColumn>
    <tableColumn id="6" xr3:uid="{00000000-0010-0000-0000-000006000000}" name="Colonne6" headerRowDxfId="544" dataDxfId="543">
      <calculatedColumnFormula>BaseDeCalcul!D9</calculatedColumnFormula>
    </tableColumn>
    <tableColumn id="7" xr3:uid="{00000000-0010-0000-0000-000007000000}" name="Colonne7" headerRowDxfId="542" dataDxfId="541">
      <calculatedColumnFormula>BaseDeCalcul!E9</calculatedColumnFormula>
    </tableColumn>
    <tableColumn id="8" xr3:uid="{00000000-0010-0000-0000-000008000000}" name="Colonne8" headerRowDxfId="540" dataDxfId="539">
      <calculatedColumnFormula>BaseDeCalcul!F9</calculatedColumnFormula>
    </tableColumn>
    <tableColumn id="9" xr3:uid="{00000000-0010-0000-0000-000009000000}" name="Colonne9" headerRowDxfId="538" dataDxfId="537">
      <calculatedColumnFormula>BaseDeCalcul!G9</calculatedColumnFormula>
    </tableColumn>
    <tableColumn id="10" xr3:uid="{00000000-0010-0000-0000-00000A000000}" name="Colonne10" headerRowDxfId="536" dataDxfId="535">
      <calculatedColumnFormula>BaseDeCalcul!H9</calculatedColumnFormula>
    </tableColumn>
    <tableColumn id="11" xr3:uid="{00000000-0010-0000-0000-00000B000000}" name="Colonne11" headerRowDxfId="534" dataDxfId="533">
      <calculatedColumnFormula>BaseDeCalcul!I9</calculatedColumnFormula>
    </tableColumn>
    <tableColumn id="12" xr3:uid="{00000000-0010-0000-0000-00000C000000}" name="Colonne12" headerRowDxfId="532" dataDxfId="531">
      <calculatedColumnFormula>BaseDeCalcul!J9</calculatedColumnFormula>
    </tableColumn>
    <tableColumn id="13" xr3:uid="{00000000-0010-0000-0000-00000D000000}" name="Colonne13" headerRowDxfId="530" dataDxfId="529">
      <calculatedColumnFormula>BaseDeCalcul!K9</calculatedColumnFormula>
    </tableColumn>
    <tableColumn id="14" xr3:uid="{00000000-0010-0000-0000-00000E000000}" name="Colonne14" headerRowDxfId="528" dataDxfId="527">
      <calculatedColumnFormula>BaseDeCalcul!L9</calculatedColumnFormula>
    </tableColumn>
    <tableColumn id="15" xr3:uid="{00000000-0010-0000-0000-00000F000000}" name="Colonne15" headerRowDxfId="526" dataDxfId="525">
      <calculatedColumnFormula>BaseDeCalcul!M9</calculatedColumnFormula>
    </tableColumn>
    <tableColumn id="16" xr3:uid="{00000000-0010-0000-0000-000010000000}" name="Colonne16" headerRowDxfId="524" dataDxfId="523">
      <calculatedColumnFormula>BaseDeCalcul!N9</calculatedColumnFormula>
    </tableColumn>
    <tableColumn id="17" xr3:uid="{00000000-0010-0000-0000-000011000000}" name="Colonne17" headerRowDxfId="522" dataDxfId="521">
      <calculatedColumnFormula>BaseDeCalcul!O9</calculatedColumnFormula>
    </tableColumn>
    <tableColumn id="18" xr3:uid="{00000000-0010-0000-0000-000012000000}" name="Colonne18" headerRowDxfId="520" dataDxfId="519">
      <calculatedColumnFormula>BaseDeCalcul!P9</calculatedColumnFormula>
    </tableColumn>
    <tableColumn id="19" xr3:uid="{00000000-0010-0000-0000-000013000000}" name="Colonne19" headerRowDxfId="518" dataDxfId="517">
      <calculatedColumnFormula>BaseDeCalcul!Q9</calculatedColumnFormula>
    </tableColumn>
    <tableColumn id="20" xr3:uid="{00000000-0010-0000-0000-000014000000}" name="Colonne20" headerRowDxfId="516" dataDxfId="515">
      <calculatedColumnFormula>BaseDeCalcul!R9</calculatedColumnFormula>
    </tableColumn>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6" Type="http://schemas.openxmlformats.org/officeDocument/2006/relationships/hyperlink" Target="https://beta.legifrance.gouv.fr/search/acco?tab_selection=acco&amp;searchField=ALL&amp;query=mariage&amp;page=1&amp;init=true&amp;dateSignature=" TargetMode="External"/><Relationship Id="rId21" Type="http://schemas.openxmlformats.org/officeDocument/2006/relationships/hyperlink" Target="https://beta.legifrance.gouv.fr/liste/debatsParlementaires" TargetMode="External"/><Relationship Id="rId42" Type="http://schemas.openxmlformats.org/officeDocument/2006/relationships/hyperlink" Target="https://www.legifrance.gouv.fr/search/code?tab_selection=code&amp;searchField=ALL&amp;query=mariage&amp;page=1&amp;init=true" TargetMode="External"/><Relationship Id="rId47" Type="http://schemas.openxmlformats.org/officeDocument/2006/relationships/hyperlink" Target="https://www.legifrance.gouv.fr/search/jorf?tab_selection=jorf&amp;searchField=ALL&amp;query=mariage&amp;page=1&amp;init=true&amp;dateSignature=&amp;datePublication=" TargetMode="External"/><Relationship Id="rId63" Type="http://schemas.openxmlformats.org/officeDocument/2006/relationships/hyperlink" Target="https://www.legifrance.gouv.fr/search/acco?tab_selection=acco&amp;searchField=ALL&amp;query=mariage&amp;page=1&amp;init=true&amp;dateSignature=" TargetMode="External"/><Relationship Id="rId68" Type="http://schemas.openxmlformats.org/officeDocument/2006/relationships/hyperlink" Target="https://www.legifrance.gouv.fr/dossierlegislatif/JORFDOLE000036830320/" TargetMode="External"/><Relationship Id="rId84" Type="http://schemas.openxmlformats.org/officeDocument/2006/relationships/hyperlink" Target="https://www.legifrance.gouv.fr/search/jorf?tab_selection=jorf&amp;searchField=ALL&amp;query=mariage&amp;page=1&amp;init=true&amp;dateSignature=&amp;datePublication=%20" TargetMode="External"/><Relationship Id="rId89" Type="http://schemas.openxmlformats.org/officeDocument/2006/relationships/hyperlink" Target="https://www.legifrance.gouv.fr/search/juri?tab_selection=juri&amp;searchField=ALL&amp;query=mariage&amp;page=1&amp;init=true&amp;dateDecision=" TargetMode="External"/><Relationship Id="rId16" Type="http://schemas.openxmlformats.org/officeDocument/2006/relationships/hyperlink" Target="https://beta.legifrance.gouv.fr/search/juri?tab_selection=juri&amp;searchField=ALL&amp;query=mariage&amp;page=1&amp;init=true&amp;dateDecision=" TargetMode="External"/><Relationship Id="rId107" Type="http://schemas.openxmlformats.org/officeDocument/2006/relationships/hyperlink" Target="https://www.legifrance.gouv.fr/liste/debatsParlementaires" TargetMode="External"/><Relationship Id="rId11" Type="http://schemas.openxmlformats.org/officeDocument/2006/relationships/hyperlink" Target="https://beta.legifrance.gouv.fr/jorf/texte_jo/JORFTEXT000038376468" TargetMode="External"/><Relationship Id="rId32" Type="http://schemas.openxmlformats.org/officeDocument/2006/relationships/hyperlink" Target="https://beta.legifrance.gouv.fr/dossierlegislatif/JORFDOLE000035829310/?detailType=CONTENU&amp;detailId=1" TargetMode="External"/><Relationship Id="rId37" Type="http://schemas.openxmlformats.org/officeDocument/2006/relationships/hyperlink" Target="https://beta.legifrance.gouv.fr/search/kali?tab_selection=kali&amp;searchField=ALL&amp;query=avocats&amp;searchType=ALL&amp;typePagination=DEFAUT&amp;sortValue=PERTINENCE&amp;pageSize=10&amp;page=1&amp;tab_selection=kali" TargetMode="External"/><Relationship Id="rId53" Type="http://schemas.openxmlformats.org/officeDocument/2006/relationships/hyperlink" Target="https://www.legifrance.gouv.fr/search/juri?tab_selection=juri&amp;searchField=ALL&amp;query=mariage&amp;page=1&amp;init=true&amp;dateDecision=" TargetMode="External"/><Relationship Id="rId58" Type="http://schemas.openxmlformats.org/officeDocument/2006/relationships/hyperlink" Target="https://www.legifrance.gouv.fr/circulaire/id/44431" TargetMode="External"/><Relationship Id="rId74" Type="http://schemas.openxmlformats.org/officeDocument/2006/relationships/hyperlink" Target="https://www.legifrance.gouv.fr/contenu/pied-de-page/mentions-legales" TargetMode="External"/><Relationship Id="rId79" Type="http://schemas.openxmlformats.org/officeDocument/2006/relationships/hyperlink" Target="https://www.legifrance.gouv.fr/search/code?tab_selection=code&amp;searchField=ALL&amp;query=mariage&amp;page=1&amp;init=true" TargetMode="External"/><Relationship Id="rId102" Type="http://schemas.openxmlformats.org/officeDocument/2006/relationships/hyperlink" Target="https://www.legifrance.gouv.fr/liste/dossierslegislatifs/15/?type=LOI_PUBLIEE" TargetMode="External"/><Relationship Id="rId5" Type="http://schemas.openxmlformats.org/officeDocument/2006/relationships/hyperlink" Target="https://beta.legifrance.gouv.fr/search/code?tab_selection=code&amp;searchField=ALL&amp;query=mariage&amp;page=1&amp;init=true" TargetMode="External"/><Relationship Id="rId90" Type="http://schemas.openxmlformats.org/officeDocument/2006/relationships/hyperlink" Target="https://www.legifrance.gouv.fr/juri/id/JURITEXT000038322225" TargetMode="External"/><Relationship Id="rId95" Type="http://schemas.openxmlformats.org/officeDocument/2006/relationships/hyperlink" Target="https://www.legifrance.gouv.fr/search/kali?tab_selection=kali&amp;searchField=ALL&amp;query=avocats&amp;searchType=ALL&amp;typePagination=DEFAUT&amp;sortValue=PERTINENCE&amp;pageSize=10&amp;page=1&amp;tab_selection=kali" TargetMode="External"/><Relationship Id="rId22" Type="http://schemas.openxmlformats.org/officeDocument/2006/relationships/hyperlink" Target="https://beta.legifrance.gouv.fr/contenu/pied-de-page/mentions-legales" TargetMode="External"/><Relationship Id="rId27" Type="http://schemas.openxmlformats.org/officeDocument/2006/relationships/hyperlink" Target="https://beta.legifrance.gouv.fr/acco/id/ACCOTEXT000037056432" TargetMode="External"/><Relationship Id="rId43" Type="http://schemas.openxmlformats.org/officeDocument/2006/relationships/hyperlink" Target="https://www.legifrance.gouv.fr/codes/texte_lc/LEGITEXT000006070721/2019-04-19/" TargetMode="External"/><Relationship Id="rId48" Type="http://schemas.openxmlformats.org/officeDocument/2006/relationships/hyperlink" Target="https://www.legifrance.gouv.fr/jorf/texte_jo/JORFTEXT000038376468" TargetMode="External"/><Relationship Id="rId64" Type="http://schemas.openxmlformats.org/officeDocument/2006/relationships/hyperlink" Target="https://www.legifrance.gouv.fr/acco/id/ACCOTEXT000037056432" TargetMode="External"/><Relationship Id="rId69" Type="http://schemas.openxmlformats.org/officeDocument/2006/relationships/hyperlink" Target="https://www.legifrance.gouv.fr/dossierlegislatif/JORFDOLE000035829310/?detailType=CONTENU&amp;detailId=1" TargetMode="External"/><Relationship Id="rId80" Type="http://schemas.openxmlformats.org/officeDocument/2006/relationships/hyperlink" Target="https://www.legifrance.gouv.fr/codes/texte_lc/LEGITEXT000006070721/2019-04-19/" TargetMode="External"/><Relationship Id="rId85" Type="http://schemas.openxmlformats.org/officeDocument/2006/relationships/hyperlink" Target="https://www.legifrance.gouv.fr/search/constit?tab_selection=constit&amp;searchField=ALL&amp;query=mariage&amp;page=1&amp;init=true&amp;dateDecision=%20" TargetMode="External"/><Relationship Id="rId12" Type="http://schemas.openxmlformats.org/officeDocument/2006/relationships/hyperlink" Target="https://beta.legifrance.gouv.fr/search/constit?tab_selection=constit&amp;searchField=ALL&amp;query=mariage&amp;page=1&amp;init=true&amp;dateDecision=" TargetMode="External"/><Relationship Id="rId17" Type="http://schemas.openxmlformats.org/officeDocument/2006/relationships/hyperlink" Target="https://beta.legifrance.gouv.fr/juri/id/JURITEXT000038322225" TargetMode="External"/><Relationship Id="rId33" Type="http://schemas.openxmlformats.org/officeDocument/2006/relationships/hyperlink" Target="https://beta.legifrance.gouv.fr/dossierlegislatif/JORFDOLE000035829310/?detailType=EXPOSE_MOTIFS&amp;detailId=" TargetMode="External"/><Relationship Id="rId38" Type="http://schemas.openxmlformats.org/officeDocument/2006/relationships/hyperlink" Target="https://www.legifrance.gouv.fr/jorf/jo" TargetMode="External"/><Relationship Id="rId59" Type="http://schemas.openxmlformats.org/officeDocument/2006/relationships/hyperlink" Target="https://www.legifrance.gouv.fr/search/kali?tab_selection=kali&amp;searchField=ALL&amp;query=avocats&amp;searchType=ALL&amp;typePagination=DEFAUT&amp;sortValue=PERTINENCE&amp;pageSize=10&amp;page=1&amp;tab_selection=kali" TargetMode="External"/><Relationship Id="rId103" Type="http://schemas.openxmlformats.org/officeDocument/2006/relationships/hyperlink" Target="https://www.legifrance.gouv.fr/dossierlegislatif/JORFDOLE000036830320/" TargetMode="External"/><Relationship Id="rId108" Type="http://schemas.openxmlformats.org/officeDocument/2006/relationships/hyperlink" Target="https://www.legifrance.gouv.fr/contenu/en-tete/a-propos-de-la-version-beta-19-06-2020" TargetMode="External"/><Relationship Id="rId54" Type="http://schemas.openxmlformats.org/officeDocument/2006/relationships/hyperlink" Target="https://www.legifrance.gouv.fr/juri/id/JURITEXT000038322225" TargetMode="External"/><Relationship Id="rId70" Type="http://schemas.openxmlformats.org/officeDocument/2006/relationships/hyperlink" Target="https://www.legifrance.gouv.fr/dossierlegislatif/JORFDOLE000035829310/?detailType=EXPOSE_MOTIFS&amp;detailId=" TargetMode="External"/><Relationship Id="rId75" Type="http://schemas.openxmlformats.org/officeDocument/2006/relationships/hyperlink" Target="https://www.legifrance.gouv.fr/jorf/jo" TargetMode="External"/><Relationship Id="rId91" Type="http://schemas.openxmlformats.org/officeDocument/2006/relationships/hyperlink" Target="https://www.legifrance.gouv.fr/recherche" TargetMode="External"/><Relationship Id="rId96" Type="http://schemas.openxmlformats.org/officeDocument/2006/relationships/hyperlink" Target="https://www.legifrance.gouv.fr/conv_coll/id/KALICONT000005635185/" TargetMode="External"/><Relationship Id="rId1" Type="http://schemas.openxmlformats.org/officeDocument/2006/relationships/hyperlink" Target="https://beta.legifrance.gouv.fr/jorf/jo" TargetMode="External"/><Relationship Id="rId6" Type="http://schemas.openxmlformats.org/officeDocument/2006/relationships/hyperlink" Target="https://beta.legifrance.gouv.fr/codes/texte_lc/LEGITEXT000006070721/2019-04-19/" TargetMode="External"/><Relationship Id="rId15" Type="http://schemas.openxmlformats.org/officeDocument/2006/relationships/hyperlink" Target="https://beta.legifrance.gouv.fr/ceta/id/CETATEXT000029598765" TargetMode="External"/><Relationship Id="rId23" Type="http://schemas.openxmlformats.org/officeDocument/2006/relationships/hyperlink" Target="https://beta.legifrance.gouv.fr/conv_coll/id/KALICONT000005635185/" TargetMode="External"/><Relationship Id="rId28" Type="http://schemas.openxmlformats.org/officeDocument/2006/relationships/hyperlink" Target="https://beta.legifrance.gouv.fr/liste/docAdmin" TargetMode="External"/><Relationship Id="rId36" Type="http://schemas.openxmlformats.org/officeDocument/2006/relationships/hyperlink" Target="https://beta.legifrance.gouv.fr/contenu/en-tete/a-propos-de-la-version-beta-27-11-2019" TargetMode="External"/><Relationship Id="rId49" Type="http://schemas.openxmlformats.org/officeDocument/2006/relationships/hyperlink" Target="https://www.legifrance.gouv.fr/search/constit?tab_selection=constit&amp;searchField=ALL&amp;query=mariage&amp;page=1&amp;init=true&amp;dateDecision=" TargetMode="External"/><Relationship Id="rId57" Type="http://schemas.openxmlformats.org/officeDocument/2006/relationships/hyperlink" Target="https://www.legifrance.gouv.fr/search/circ?tab_selection=circ&amp;searchField=ALL&amp;query=mariage&amp;page=1&amp;init=true&amp;dateSignature=" TargetMode="External"/><Relationship Id="rId106" Type="http://schemas.openxmlformats.org/officeDocument/2006/relationships/hyperlink" Target="https://www.legifrance.gouv.fr/dossierlegislatif/JORFDOLE000029883713/?detailType=ECHEANCIER&amp;detailId=" TargetMode="External"/><Relationship Id="rId10" Type="http://schemas.openxmlformats.org/officeDocument/2006/relationships/hyperlink" Target="https://beta.legifrance.gouv.fr/search/jorf?tab_selection=jorf&amp;searchField=ALL&amp;query=mariage&amp;page=1&amp;init=true&amp;dateSignature=&amp;datePublication=" TargetMode="External"/><Relationship Id="rId31" Type="http://schemas.openxmlformats.org/officeDocument/2006/relationships/hyperlink" Target="https://beta.legifrance.gouv.fr/dossierlegislatif/JORFDOLE000036830320/" TargetMode="External"/><Relationship Id="rId44" Type="http://schemas.openxmlformats.org/officeDocument/2006/relationships/hyperlink" Target="https://www.legifrance.gouv.fr/codes/section_lc/LEGITEXT000006070721/LEGISCTA000006136513/2019-04-19/" TargetMode="External"/><Relationship Id="rId52" Type="http://schemas.openxmlformats.org/officeDocument/2006/relationships/hyperlink" Target="https://www.legifrance.gouv.fr/ceta/id/CETATEXT000029598765" TargetMode="External"/><Relationship Id="rId60" Type="http://schemas.openxmlformats.org/officeDocument/2006/relationships/hyperlink" Target="https://www.legifrance.gouv.fr/conv_coll/id/KALICONT000005635185/" TargetMode="External"/><Relationship Id="rId65" Type="http://schemas.openxmlformats.org/officeDocument/2006/relationships/hyperlink" Target="https://www.legifrance.gouv.fr/liste/docAdmin" TargetMode="External"/><Relationship Id="rId73" Type="http://schemas.openxmlformats.org/officeDocument/2006/relationships/hyperlink" Target="https://www.legifrance.gouv.fr/contenu/en-tete/a-propos-de-la-version-beta-27-11-2019" TargetMode="External"/><Relationship Id="rId78" Type="http://schemas.openxmlformats.org/officeDocument/2006/relationships/hyperlink" Target="https://www.legifrance.gouv.fr/search/all?tab_selection=all&amp;searchField=ALL&amp;query=mariage&amp;page=1&amp;init=true%20" TargetMode="External"/><Relationship Id="rId81" Type="http://schemas.openxmlformats.org/officeDocument/2006/relationships/hyperlink" Target="https://www.legifrance.gouv.fr/codes/section_lc/LEGITEXT000006070721/LEGISCTA000006136513/2019-04-19/" TargetMode="External"/><Relationship Id="rId86" Type="http://schemas.openxmlformats.org/officeDocument/2006/relationships/hyperlink" Target="https://www.legifrance.gouv.fr/cons/id/CONSTEXT000037434561" TargetMode="External"/><Relationship Id="rId94" Type="http://schemas.openxmlformats.org/officeDocument/2006/relationships/hyperlink" Target="https://www.legifrance.gouv.fr/circulaire/id/44431" TargetMode="External"/><Relationship Id="rId99" Type="http://schemas.openxmlformats.org/officeDocument/2006/relationships/hyperlink" Target="https://www.legifrance.gouv.fr/acco/id/ACCOTEXT000037056432" TargetMode="External"/><Relationship Id="rId101" Type="http://schemas.openxmlformats.org/officeDocument/2006/relationships/hyperlink" Target="https://www.legifrance.gouv.fr/liste/legislatures" TargetMode="External"/><Relationship Id="rId4" Type="http://schemas.openxmlformats.org/officeDocument/2006/relationships/hyperlink" Target="https://beta.legifrance.gouv.fr/search/all?tab_selection=all&amp;searchField=ALL&amp;query=mariage&amp;page=1&amp;init=true" TargetMode="External"/><Relationship Id="rId9" Type="http://schemas.openxmlformats.org/officeDocument/2006/relationships/hyperlink" Target="https://beta.legifrance.gouv.fr/loda/texte_lc/JORFTEXT000038376468/2019-04-19/" TargetMode="External"/><Relationship Id="rId13" Type="http://schemas.openxmlformats.org/officeDocument/2006/relationships/hyperlink" Target="https://beta.legifrance.gouv.fr/cons/id/CONSTEXT000037434561" TargetMode="External"/><Relationship Id="rId18" Type="http://schemas.openxmlformats.org/officeDocument/2006/relationships/hyperlink" Target="https://beta.legifrance.gouv.fr/recherche" TargetMode="External"/><Relationship Id="rId39" Type="http://schemas.openxmlformats.org/officeDocument/2006/relationships/hyperlink" Target="https://www.legifrance.gouv.fr/jorf/jo/period/?datePubli=02%2F04%2F2019+%3E+10%2F04%2F2019" TargetMode="External"/><Relationship Id="rId109" Type="http://schemas.openxmlformats.org/officeDocument/2006/relationships/hyperlink" Target="https://www.legifrance.gouv.fr/contenu/pied-de-page/mentions-legales" TargetMode="External"/><Relationship Id="rId34" Type="http://schemas.openxmlformats.org/officeDocument/2006/relationships/hyperlink" Target="https://beta.legifrance.gouv.fr/dossierlegislatif/JORFDOLE000029883713/?detailType=ECHEANCIER&amp;detailId=" TargetMode="External"/><Relationship Id="rId50" Type="http://schemas.openxmlformats.org/officeDocument/2006/relationships/hyperlink" Target="https://www.legifrance.gouv.fr/cons/id/CONSTEXT000037434561" TargetMode="External"/><Relationship Id="rId55" Type="http://schemas.openxmlformats.org/officeDocument/2006/relationships/hyperlink" Target="https://www.legifrance.gouv.fr/recherche" TargetMode="External"/><Relationship Id="rId76" Type="http://schemas.openxmlformats.org/officeDocument/2006/relationships/hyperlink" Target="https://www.legifrance.gouv.fr/jorf/jo/period/?datePubli=02%2F04%2F2019+%3E+10%2F04%2F2019%20" TargetMode="External"/><Relationship Id="rId97" Type="http://schemas.openxmlformats.org/officeDocument/2006/relationships/hyperlink" Target="https://www.legifrance.gouv.fr/conv_coll/id/KALITEXT000005683633/?idConteneur=KALICONT000005635185%20" TargetMode="External"/><Relationship Id="rId104" Type="http://schemas.openxmlformats.org/officeDocument/2006/relationships/hyperlink" Target="https://www.legifrance.gouv.fr/dossierlegislatif/JORFDOLE000035829310/?detailType=CONTENU&amp;detailId=1" TargetMode="External"/><Relationship Id="rId7" Type="http://schemas.openxmlformats.org/officeDocument/2006/relationships/hyperlink" Target="https://beta.legifrance.gouv.fr/codes/section_lc/LEGITEXT000006070721/LEGISCTA000006136513/2019-04-19/" TargetMode="External"/><Relationship Id="rId71" Type="http://schemas.openxmlformats.org/officeDocument/2006/relationships/hyperlink" Target="https://www.legifrance.gouv.fr/dossierlegislatif/JORFDOLE000029883713/?detailType=ECHEANCIER&amp;detailId=" TargetMode="External"/><Relationship Id="rId92" Type="http://schemas.openxmlformats.org/officeDocument/2006/relationships/hyperlink" Target="https://www.legifrance.gouv.fr/search/all?tab_selection=all&amp;query=%7B(%40ALL%5Bt%22mariage%22%5D)%20%26%26%20(%40ALL%5Bt%22divorce%22%5D)%7D&amp;&amp;isAdvancedResult=true&amp;pageSize=10&amp;typeRecherche=date&amp;init=true&amp;page=1" TargetMode="External"/><Relationship Id="rId2" Type="http://schemas.openxmlformats.org/officeDocument/2006/relationships/hyperlink" Target="https://beta.legifrance.gouv.fr/jorf/jo/period/?datePubli=02%2F04%2F2019+%3E+10%2F04%2F2019" TargetMode="External"/><Relationship Id="rId29" Type="http://schemas.openxmlformats.org/officeDocument/2006/relationships/hyperlink" Target="https://beta.legifrance.gouv.fr/liste/legislatures" TargetMode="External"/><Relationship Id="rId24" Type="http://schemas.openxmlformats.org/officeDocument/2006/relationships/hyperlink" Target="https://beta.legifrance.gouv.fr/conv_coll/id/KALITEXT000005683633/?idConteneur=KALICONT000005635185" TargetMode="External"/><Relationship Id="rId40" Type="http://schemas.openxmlformats.org/officeDocument/2006/relationships/hyperlink" Target="https://www.legifrance.gouv.fr/jorf/tb/year/?date-start=2011&amp;date-end=2015" TargetMode="External"/><Relationship Id="rId45" Type="http://schemas.openxmlformats.org/officeDocument/2006/relationships/hyperlink" Target="https://www.legifrance.gouv.fr/search/lois?tab_selection=lawarticledecree&amp;searchField=ALL&amp;query=mariage&amp;page=1&amp;init=true&amp;dateSignature=&amp;datePublication=" TargetMode="External"/><Relationship Id="rId66" Type="http://schemas.openxmlformats.org/officeDocument/2006/relationships/hyperlink" Target="https://www.legifrance.gouv.fr/liste/legislatures" TargetMode="External"/><Relationship Id="rId87" Type="http://schemas.openxmlformats.org/officeDocument/2006/relationships/hyperlink" Target="https://www.legifrance.gouv.fr/search/cetat?tab_selection=cetat&amp;searchField=ALL&amp;query=mariage&amp;page=1&amp;init=true&amp;dateDecision=%20" TargetMode="External"/><Relationship Id="rId61" Type="http://schemas.openxmlformats.org/officeDocument/2006/relationships/hyperlink" Target="https://www.legifrance.gouv.fr/conv_coll/id/KALITEXT000005683633/?idConteneur=KALICONT000005635185" TargetMode="External"/><Relationship Id="rId82" Type="http://schemas.openxmlformats.org/officeDocument/2006/relationships/hyperlink" Target="https://www.legifrance.gouv.fr/search/lois?tab_selection=lawarticledecree&amp;searchField=ALL&amp;query=mariage&amp;page=1&amp;init=true&amp;dateSignature=&amp;datePublication=%20" TargetMode="External"/><Relationship Id="rId19" Type="http://schemas.openxmlformats.org/officeDocument/2006/relationships/hyperlink" Target="https://beta.legifrance.gouv.fr/search/all?tab_selection=all&amp;query=%7B(%40ALL%5Bt%22mariage%22%5D)%20%26%26%20(%40ALL%5Bt%22divorce%22%5D)%7D&amp;&amp;isAdvancedResult=true&amp;pageSize=10&amp;typeRecherche=date&amp;init=true&amp;page=1" TargetMode="External"/><Relationship Id="rId14" Type="http://schemas.openxmlformats.org/officeDocument/2006/relationships/hyperlink" Target="https://beta.legifrance.gouv.fr/search/cetat?tab_selection=cetat&amp;searchField=ALL&amp;query=mariage&amp;page=1&amp;init=true&amp;dateDecision=" TargetMode="External"/><Relationship Id="rId30" Type="http://schemas.openxmlformats.org/officeDocument/2006/relationships/hyperlink" Target="https://beta.legifrance.gouv.fr/liste/dossierslegislatifs/15/?type=LOI_PUBLIEE" TargetMode="External"/><Relationship Id="rId35" Type="http://schemas.openxmlformats.org/officeDocument/2006/relationships/hyperlink" Target="https://beta.legifrance.gouv.fr/circulaire/id/44431" TargetMode="External"/><Relationship Id="rId56" Type="http://schemas.openxmlformats.org/officeDocument/2006/relationships/hyperlink" Target="https://www.legifrance.gouv.fr/search/all?tab_selection=all&amp;query=%7B(%40ALL%5Bt%22mariage%22%5D)%20%26%26%20(%40ALL%5Bt%22divorce%22%5D)%7D&amp;&amp;isAdvancedResult=true&amp;pageSize=10&amp;typeRecherche=date&amp;init=true&amp;page=1" TargetMode="External"/><Relationship Id="rId77" Type="http://schemas.openxmlformats.org/officeDocument/2006/relationships/hyperlink" Target="https://www.legifrance.gouv.fr/jorf/tb/year/?date-start=2011&amp;date-end=2015" TargetMode="External"/><Relationship Id="rId100" Type="http://schemas.openxmlformats.org/officeDocument/2006/relationships/hyperlink" Target="https://www.legifrance.gouv.fr/liste/docAdmin" TargetMode="External"/><Relationship Id="rId105" Type="http://schemas.openxmlformats.org/officeDocument/2006/relationships/hyperlink" Target="https://www.legifrance.gouv.fr/dossierlegislatif/JORFDOLE000035829310/?detailType=EXPOSE_MOTIFS&amp;detailId=" TargetMode="External"/><Relationship Id="rId8" Type="http://schemas.openxmlformats.org/officeDocument/2006/relationships/hyperlink" Target="https://beta.legifrance.gouv.fr/search/lois?tab_selection=lawarticledecree&amp;searchField=ALL&amp;query=mariage&amp;page=1&amp;init=true&amp;dateSignature=&amp;datePublication=" TargetMode="External"/><Relationship Id="rId51" Type="http://schemas.openxmlformats.org/officeDocument/2006/relationships/hyperlink" Target="https://www.legifrance.gouv.fr/search/cetat?tab_selection=cetat&amp;searchField=ALL&amp;query=mariage&amp;page=1&amp;init=true&amp;dateDecision=" TargetMode="External"/><Relationship Id="rId72" Type="http://schemas.openxmlformats.org/officeDocument/2006/relationships/hyperlink" Target="https://www.legifrance.gouv.fr/liste/debatsParlementaires" TargetMode="External"/><Relationship Id="rId93" Type="http://schemas.openxmlformats.org/officeDocument/2006/relationships/hyperlink" Target="https://www.legifrance.gouv.fr/search/circ?tab_selection=circ&amp;searchField=ALL&amp;query=mariage&amp;page=1&amp;init=true&amp;dateSignature=%20" TargetMode="External"/><Relationship Id="rId98" Type="http://schemas.openxmlformats.org/officeDocument/2006/relationships/hyperlink" Target="https://www.legifrance.gouv.fr/search/acco?tab_selection=acco&amp;searchField=ALL&amp;query=mariage&amp;page=1&amp;init=true&amp;dateSignature=" TargetMode="External"/><Relationship Id="rId3" Type="http://schemas.openxmlformats.org/officeDocument/2006/relationships/hyperlink" Target="https://beta.legifrance.gouv.fr/jorf/tb/year/?date-start=2011&amp;date-end=2015" TargetMode="External"/><Relationship Id="rId25" Type="http://schemas.openxmlformats.org/officeDocument/2006/relationships/hyperlink" Target="https://beta.legifrance.gouv.fr/conv_coll/id/KALITEXT000036563940/?idConteneur=KALICONT000005635185" TargetMode="External"/><Relationship Id="rId46" Type="http://schemas.openxmlformats.org/officeDocument/2006/relationships/hyperlink" Target="https://www.legifrance.gouv.fr/loda/texte_lc/JORFTEXT000038376468/2019-04-19/" TargetMode="External"/><Relationship Id="rId67" Type="http://schemas.openxmlformats.org/officeDocument/2006/relationships/hyperlink" Target="https://www.legifrance.gouv.fr/liste/dossierslegislatifs/15/?type=LOI_PUBLIEE" TargetMode="External"/><Relationship Id="rId20" Type="http://schemas.openxmlformats.org/officeDocument/2006/relationships/hyperlink" Target="https://beta.legifrance.gouv.fr/search/circ?tab_selection=circ&amp;searchField=ALL&amp;query=mariage&amp;page=1&amp;init=true&amp;dateSignature=" TargetMode="External"/><Relationship Id="rId41" Type="http://schemas.openxmlformats.org/officeDocument/2006/relationships/hyperlink" Target="https://www.legifrance.gouv.fr/search/all?tab_selection=all&amp;searchField=ALL&amp;query=mariage&amp;page=1&amp;init=true" TargetMode="External"/><Relationship Id="rId62" Type="http://schemas.openxmlformats.org/officeDocument/2006/relationships/hyperlink" Target="https://www.legifrance.gouv.fr/conv_coll/id/KALITEXT000036563940/?idConteneur=KALICONT000005635185" TargetMode="External"/><Relationship Id="rId83" Type="http://schemas.openxmlformats.org/officeDocument/2006/relationships/hyperlink" Target="https://www.legifrance.gouv.fr/loda/texte_lc/JORFTEXT000038376468/2019-04-19" TargetMode="External"/><Relationship Id="rId88" Type="http://schemas.openxmlformats.org/officeDocument/2006/relationships/hyperlink" Target="https://www.legifrance.gouv.fr/ceta/id/CETATEXT000029598765"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5C022-5ED5-4391-92C0-58067E469AE6}">
  <dimension ref="A1:E1"/>
  <sheetViews>
    <sheetView tabSelected="1" workbookViewId="0"/>
  </sheetViews>
  <sheetFormatPr baseColWidth="10" defaultRowHeight="15"/>
  <cols>
    <col min="1" max="1" width="77.5703125" customWidth="1"/>
  </cols>
  <sheetData>
    <row r="1" spans="1:5" ht="18">
      <c r="A1" s="161" t="s">
        <v>638</v>
      </c>
      <c r="E1" s="163">
        <f>'P01'!J2+'P02'!J2+'P03'!J2+'P04'!J2+'P06'!J2+'P07'!J2+'P08'!J2+'P09'!J2+'P10'!J2+'P11'!J2+'P12'!J2+'P13'!J2+'P14'!J2+'P15'!J2+'P16'!J2+'P17'!J2+'P18'!J2+'P19'!J2+'P20'!J2+'P21'!J2+'P22'!J2+'P23'!J2+'P24'!J2+'P25'!J2+'P26'!J2+'P27'!J2+'P28'!J2+'P29'!J2+'P30'!J2+'P31'!J2+'P32'!J2+'P33'!J2+'P34'!J2+'P35'!J2+'P36'!J2+'P37'!J2</f>
        <v>33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filterMode="1"/>
  <dimension ref="A1:AMJ140"/>
  <sheetViews>
    <sheetView zoomScaleNormal="100" workbookViewId="0">
      <pane xSplit="6" ySplit="3" topLeftCell="G51" activePane="bottomRight" state="frozen"/>
      <selection activeCell="J2" sqref="J2"/>
      <selection pane="topRight" activeCell="J2" sqref="J2"/>
      <selection pane="bottomLeft" activeCell="J2" sqref="J2"/>
      <selection pane="bottomRight" activeCell="D2" sqref="D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Résultat de recherche transverse</v>
      </c>
      <c r="E1" s="117"/>
      <c r="F1" s="117"/>
      <c r="G1" s="117"/>
      <c r="H1" s="117"/>
      <c r="I1" s="75" t="s">
        <v>20</v>
      </c>
    </row>
    <row r="2" spans="1:1024" ht="51">
      <c r="A2" s="207" t="s">
        <v>458</v>
      </c>
      <c r="B2" s="207"/>
      <c r="C2" s="207"/>
      <c r="D2" s="120" t="str">
        <f>IF(LOOKUP(I1,Echantillon!A10:A67,Echantillon!C10:C67)&lt;&gt;0,LOOKUP(I1,Echantillon!A10:A67,Echantillon!C10:C67),"-")</f>
        <v>https://www.legifrance.gouv.fr/search/all?tab_selection=all&amp;searchField=ALL&amp;query=mariage&amp;page=1&amp;init=true</v>
      </c>
      <c r="E2" s="120"/>
      <c r="F2" s="120"/>
      <c r="G2" s="120"/>
      <c r="H2" s="120"/>
      <c r="I2" s="52"/>
      <c r="J2" s="162">
        <f>SUM(J4:J140)</f>
        <v>4</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84">
      <c r="A51" s="86" t="str">
        <f>Criteres!B51</f>
        <v>Script</v>
      </c>
      <c r="B51" s="87" t="str">
        <f>Criteres!C51</f>
        <v>7.1</v>
      </c>
      <c r="C51" s="87" t="str">
        <f>Criteres!D51</f>
        <v>A</v>
      </c>
      <c r="D51" s="88" t="str">
        <f>Criteres!E51</f>
        <v>Chaque script est-il, si nécessaire, compatible avec les technologies d'assistance ?</v>
      </c>
      <c r="E51" s="13" t="s">
        <v>424</v>
      </c>
      <c r="F51" s="12"/>
      <c r="G51" s="114" t="s">
        <v>485</v>
      </c>
      <c r="H51" s="56"/>
      <c r="I51" s="131"/>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14"/>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54" t="s">
        <v>486</v>
      </c>
      <c r="H65" s="56"/>
      <c r="I65" s="101"/>
      <c r="J65" s="162">
        <v>1</v>
      </c>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c r="G67" s="114" t="s">
        <v>487</v>
      </c>
      <c r="H67" s="56"/>
      <c r="I67" s="127"/>
    </row>
    <row r="68" spans="1:10"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424</v>
      </c>
      <c r="F68" s="12"/>
      <c r="G68" s="154" t="s">
        <v>488</v>
      </c>
      <c r="H68" s="56"/>
      <c r="I68" s="127"/>
      <c r="J68" s="162">
        <v>1</v>
      </c>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423</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424</v>
      </c>
      <c r="F80" s="12"/>
      <c r="G80" s="154" t="s">
        <v>489</v>
      </c>
      <c r="H80" s="56"/>
      <c r="I80" s="127"/>
      <c r="J80" s="162">
        <v>1</v>
      </c>
    </row>
    <row r="81" spans="1:10"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10"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10"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10"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10"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10"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10"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10"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10"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10"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10"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10"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10" ht="99.95"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424</v>
      </c>
      <c r="F93" s="12"/>
      <c r="G93" s="154" t="s">
        <v>490</v>
      </c>
      <c r="H93" s="56"/>
      <c r="I93" s="101"/>
      <c r="J93" s="162">
        <v>1</v>
      </c>
    </row>
    <row r="94" spans="1:10"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10"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10"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1E47843A-F304-4A7B-9C14-DA4C35D658CB}">
    <filterColumn colId="6">
      <customFilters>
        <customFilter operator="notEqual" val=" "/>
      </customFilters>
    </filterColumn>
  </autoFilter>
  <mergeCells count="2">
    <mergeCell ref="A1:C1"/>
    <mergeCell ref="A2:C2"/>
  </mergeCells>
  <conditionalFormatting sqref="E13 E19 E33:E39 E48:E136">
    <cfRule type="cellIs" dxfId="483" priority="10" operator="equal">
      <formula>"c"</formula>
    </cfRule>
    <cfRule type="cellIs" dxfId="482" priority="11" operator="equal">
      <formula>"nc"</formula>
    </cfRule>
    <cfRule type="cellIs" dxfId="481" priority="12" operator="equal">
      <formula>"na"</formula>
    </cfRule>
    <cfRule type="cellIs" dxfId="480" priority="13" operator="equal">
      <formula>"nt"</formula>
    </cfRule>
  </conditionalFormatting>
  <conditionalFormatting sqref="F4:F136">
    <cfRule type="cellIs" dxfId="479" priority="9" operator="equal">
      <formula>"D"</formula>
    </cfRule>
  </conditionalFormatting>
  <conditionalFormatting sqref="E137:E140">
    <cfRule type="cellIs" dxfId="478" priority="5" operator="equal">
      <formula>"c"</formula>
    </cfRule>
    <cfRule type="cellIs" dxfId="477" priority="6" operator="equal">
      <formula>"nc"</formula>
    </cfRule>
    <cfRule type="cellIs" dxfId="476" priority="7" operator="equal">
      <formula>"na"</formula>
    </cfRule>
    <cfRule type="cellIs" dxfId="475" priority="8" operator="equal">
      <formula>"nt"</formula>
    </cfRule>
  </conditionalFormatting>
  <conditionalFormatting sqref="E4:E12 E14:E18 E20:E32 E40:E47">
    <cfRule type="cellIs" dxfId="474" priority="1" operator="equal">
      <formula>"c"</formula>
    </cfRule>
    <cfRule type="cellIs" dxfId="473" priority="2" operator="equal">
      <formula>"nc"</formula>
    </cfRule>
    <cfRule type="cellIs" dxfId="472" priority="3" operator="equal">
      <formula>"na"</formula>
    </cfRule>
    <cfRule type="cellIs" dxfId="471" priority="4" operator="equal">
      <formula>"nt"</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filterMode="1"/>
  <dimension ref="A1:AMJ140"/>
  <sheetViews>
    <sheetView topLeftCell="A2" workbookViewId="0">
      <pane xSplit="6" ySplit="2" topLeftCell="G4" activePane="bottomRight" state="frozen"/>
      <selection activeCell="J2" sqref="J2"/>
      <selection pane="topRight" activeCell="J2" sqref="J2"/>
      <selection pane="bottomLeft" activeCell="J2" sqref="J2"/>
      <selection pane="bottomRight" activeCell="D2" sqref="D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Résultat de recherche des codes</v>
      </c>
      <c r="E1" s="117"/>
      <c r="F1" s="117"/>
      <c r="G1" s="117"/>
      <c r="H1" s="117"/>
      <c r="I1" s="75" t="s">
        <v>23</v>
      </c>
    </row>
    <row r="2" spans="1:1024" ht="51">
      <c r="A2" s="207" t="s">
        <v>458</v>
      </c>
      <c r="B2" s="207"/>
      <c r="C2" s="207"/>
      <c r="D2" s="120" t="str">
        <f>IF(LOOKUP(I1,Echantillon!A10:A67,Echantillon!C10:C67)&lt;&gt;0,LOOKUP(I1,Echantillon!A10:A67,Echantillon!C10:C67),"-")</f>
        <v>https://www.legifrance.gouv.fr/search/code?tab_selection=code&amp;searchField=ALL&amp;query=mariage&amp;page=1&amp;init=true</v>
      </c>
      <c r="E2" s="118"/>
      <c r="F2" s="118"/>
      <c r="G2" s="118"/>
      <c r="H2" s="118"/>
      <c r="I2" s="52"/>
      <c r="J2" s="162">
        <f>SUM(J4:J140)</f>
        <v>2</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423</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491</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14" t="s">
        <v>492</v>
      </c>
      <c r="H65" s="56"/>
      <c r="I65" s="127"/>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c r="G67" s="154" t="s">
        <v>493</v>
      </c>
      <c r="H67" s="56"/>
      <c r="I67" s="101"/>
      <c r="J67" s="162">
        <v>1</v>
      </c>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423</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7FEEDAAF-871E-4184-9C48-1A16A99F861B}">
    <filterColumn colId="6">
      <customFilters>
        <customFilter operator="notEqual" val=" "/>
      </customFilters>
    </filterColumn>
  </autoFilter>
  <mergeCells count="2">
    <mergeCell ref="A1:C1"/>
    <mergeCell ref="A2:C2"/>
  </mergeCells>
  <conditionalFormatting sqref="E13 E19 E33:E39 E50 E56 E71:E72 E87:E91 E105:E107 E119:E121 E134:E136">
    <cfRule type="cellIs" dxfId="470" priority="10" operator="equal">
      <formula>"c"</formula>
    </cfRule>
    <cfRule type="cellIs" dxfId="469" priority="11" operator="equal">
      <formula>"nc"</formula>
    </cfRule>
    <cfRule type="cellIs" dxfId="468" priority="12" operator="equal">
      <formula>"na"</formula>
    </cfRule>
    <cfRule type="cellIs" dxfId="467" priority="13" operator="equal">
      <formula>"nt"</formula>
    </cfRule>
  </conditionalFormatting>
  <conditionalFormatting sqref="F4:F136">
    <cfRule type="cellIs" dxfId="466" priority="9" operator="equal">
      <formula>"D"</formula>
    </cfRule>
  </conditionalFormatting>
  <conditionalFormatting sqref="E137:E140">
    <cfRule type="cellIs" dxfId="465" priority="5" operator="equal">
      <formula>"c"</formula>
    </cfRule>
    <cfRule type="cellIs" dxfId="464" priority="6" operator="equal">
      <formula>"nc"</formula>
    </cfRule>
    <cfRule type="cellIs" dxfId="463" priority="7" operator="equal">
      <formula>"na"</formula>
    </cfRule>
    <cfRule type="cellIs" dxfId="462" priority="8" operator="equal">
      <formula>"nt"</formula>
    </cfRule>
  </conditionalFormatting>
  <conditionalFormatting sqref="E4:E12 E14:E18 E20:E32 E40:E49 E51:E55 E108:E118 E122:E133 E57:E70 E73:E86 E92:E104">
    <cfRule type="cellIs" dxfId="461" priority="1" operator="equal">
      <formula>"c"</formula>
    </cfRule>
    <cfRule type="cellIs" dxfId="460" priority="2" operator="equal">
      <formula>"nc"</formula>
    </cfRule>
    <cfRule type="cellIs" dxfId="459" priority="3" operator="equal">
      <formula>"na"</formula>
    </cfRule>
    <cfRule type="cellIs" dxfId="458" priority="4" operator="equal">
      <formula>"nt"</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filterMode="1"/>
  <dimension ref="A1:AMJ140"/>
  <sheetViews>
    <sheetView zoomScaleNormal="100" workbookViewId="0">
      <pane xSplit="6" ySplit="3" topLeftCell="G4" activePane="bottomRight" state="frozen"/>
      <selection activeCell="J2" sqref="J2"/>
      <selection pane="topRight" activeCell="J2" sqref="J2"/>
      <selection pane="bottomLeft" activeCell="J2" sqref="J2"/>
      <selection pane="bottomRight" activeCell="I1" sqref="I1"/>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Sommaire d'un code</v>
      </c>
      <c r="E1" s="119"/>
      <c r="F1" s="119"/>
      <c r="G1" s="119"/>
      <c r="H1" s="119"/>
      <c r="I1" s="75" t="s">
        <v>26</v>
      </c>
    </row>
    <row r="2" spans="1:1024" ht="38.25">
      <c r="A2" s="207" t="s">
        <v>458</v>
      </c>
      <c r="B2" s="207"/>
      <c r="C2" s="207"/>
      <c r="D2" s="120" t="str">
        <f>IF(LOOKUP(I1,Echantillon!A10:A67,Echantillon!C10:C67)&lt;&gt;0,LOOKUP(I1,Echantillon!A10:A67,Echantillon!C10:C67),"-")</f>
        <v>https://www.legifrance.gouv.fr/codes/texte_lc/LEGITEXT000006070721/2019-04-19/</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423</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136.5">
      <c r="A51" s="86" t="str">
        <f>Criteres!B51</f>
        <v>Script</v>
      </c>
      <c r="B51" s="87" t="str">
        <f>Criteres!C51</f>
        <v>7.1</v>
      </c>
      <c r="C51" s="87" t="str">
        <f>Criteres!D51</f>
        <v>A</v>
      </c>
      <c r="D51" s="88" t="str">
        <f>Criteres!E51</f>
        <v>Chaque script est-il, si nécessaire, compatible avec les technologies d'assistance ?</v>
      </c>
      <c r="E51" s="13" t="s">
        <v>424</v>
      </c>
      <c r="F51" s="12"/>
      <c r="G51" s="114" t="s">
        <v>494</v>
      </c>
      <c r="H51" s="56"/>
      <c r="I51" s="101"/>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156">
      <c r="A55" s="86" t="str">
        <f>Criteres!B55</f>
        <v>Script</v>
      </c>
      <c r="B55" s="87" t="str">
        <f>Criteres!C55</f>
        <v>7.5</v>
      </c>
      <c r="C55" s="87" t="str">
        <f>Criteres!D55</f>
        <v>AA</v>
      </c>
      <c r="D55" s="88" t="str">
        <f>Criteres!E55</f>
        <v>Dans chaque page web, les messages de statut sont-ils correctement restitués par les technologies d'assistance ?</v>
      </c>
      <c r="E55" s="13" t="s">
        <v>423</v>
      </c>
      <c r="F55" s="12"/>
      <c r="G55" s="112" t="s">
        <v>495</v>
      </c>
      <c r="H55" s="56"/>
      <c r="I55" s="127"/>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423</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14"/>
      <c r="H74" s="56"/>
      <c r="I74" s="55"/>
    </row>
    <row r="75" spans="1:9"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424</v>
      </c>
      <c r="F75" s="12"/>
      <c r="G75" s="114" t="s">
        <v>496</v>
      </c>
      <c r="H75" s="56"/>
      <c r="I75" s="127"/>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423</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147">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424</v>
      </c>
      <c r="F101" s="12"/>
      <c r="G101" s="114" t="s">
        <v>497</v>
      </c>
      <c r="H101" s="56"/>
      <c r="I101" s="127"/>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423</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14" t="s">
        <v>498</v>
      </c>
      <c r="H113" s="56"/>
      <c r="I113" s="132"/>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14" t="s">
        <v>499</v>
      </c>
      <c r="H115" s="56"/>
      <c r="I115" s="101"/>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86F17022-D1E6-4000-818D-BBFDCFC9731D}">
    <filterColumn colId="6">
      <customFilters>
        <customFilter operator="notEqual" val=" "/>
      </customFilters>
    </filterColumn>
  </autoFilter>
  <mergeCells count="2">
    <mergeCell ref="A1:C1"/>
    <mergeCell ref="A2:C2"/>
  </mergeCells>
  <conditionalFormatting sqref="E13 E19 E33:E39 E50 E56 E71:E72 E87:E91 E105:E107 E119:E121 E134:E136">
    <cfRule type="cellIs" dxfId="457" priority="10" operator="equal">
      <formula>"c"</formula>
    </cfRule>
    <cfRule type="cellIs" dxfId="456" priority="11" operator="equal">
      <formula>"nc"</formula>
    </cfRule>
    <cfRule type="cellIs" dxfId="455" priority="12" operator="equal">
      <formula>"na"</formula>
    </cfRule>
    <cfRule type="cellIs" dxfId="454" priority="13" operator="equal">
      <formula>"nt"</formula>
    </cfRule>
  </conditionalFormatting>
  <conditionalFormatting sqref="F4:F136">
    <cfRule type="cellIs" dxfId="453" priority="9" operator="equal">
      <formula>"D"</formula>
    </cfRule>
  </conditionalFormatting>
  <conditionalFormatting sqref="E137:E140">
    <cfRule type="cellIs" dxfId="452" priority="5" operator="equal">
      <formula>"c"</formula>
    </cfRule>
    <cfRule type="cellIs" dxfId="451" priority="6" operator="equal">
      <formula>"nc"</formula>
    </cfRule>
    <cfRule type="cellIs" dxfId="450" priority="7" operator="equal">
      <formula>"na"</formula>
    </cfRule>
    <cfRule type="cellIs" dxfId="449" priority="8" operator="equal">
      <formula>"nt"</formula>
    </cfRule>
  </conditionalFormatting>
  <conditionalFormatting sqref="E4:E12 E14:E18 E20:E32 E40:E49 E51:E55 E92:E104 E108:E118 E122:E133 E57:E70 E73:E86">
    <cfRule type="cellIs" dxfId="448" priority="1" operator="equal">
      <formula>"c"</formula>
    </cfRule>
    <cfRule type="cellIs" dxfId="447" priority="2" operator="equal">
      <formula>"nc"</formula>
    </cfRule>
    <cfRule type="cellIs" dxfId="446" priority="3" operator="equal">
      <formula>"na"</formula>
    </cfRule>
    <cfRule type="cellIs" dxfId="445" priority="4" operator="equal">
      <formula>"nt"</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filterMode="1"/>
  <dimension ref="A1:AMJ140"/>
  <sheetViews>
    <sheetView zoomScaleNormal="100" workbookViewId="0">
      <pane xSplit="6" ySplit="3" topLeftCell="G4" activePane="bottomRight" state="frozen"/>
      <selection activeCell="J2" sqref="J2"/>
      <selection pane="topRight" activeCell="J2" sqref="J2"/>
      <selection pane="bottomLeft" activeCell="J2" sqref="J2"/>
      <selection pane="bottomRight" activeCell="D2" sqref="D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Section de code</v>
      </c>
      <c r="E1" s="119"/>
      <c r="F1" s="119"/>
      <c r="G1" s="119"/>
      <c r="H1" s="119"/>
      <c r="I1" s="75" t="s">
        <v>29</v>
      </c>
    </row>
    <row r="2" spans="1:1024" ht="63.75">
      <c r="A2" s="207" t="s">
        <v>458</v>
      </c>
      <c r="B2" s="207"/>
      <c r="C2" s="207"/>
      <c r="D2" s="120" t="str">
        <f>IF(LOOKUP(I1,Echantillon!A10:A67,Echantillon!C10:C67)&lt;&gt;0,LOOKUP(I1,Echantillon!A10:A67,Echantillon!C10:C67),"-")</f>
        <v>https://www.legifrance.gouv.fr/codes/section_lc/LEGITEXT000006070721/LEGISCTA000006136513/2019-04-19/#LEGISCTA000006136513</v>
      </c>
      <c r="E2" s="120"/>
      <c r="F2" s="120"/>
      <c r="G2" s="120"/>
      <c r="H2" s="120"/>
      <c r="I2" s="52"/>
      <c r="J2" s="162">
        <f>SUM(J4:J140)</f>
        <v>5</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115.5">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424</v>
      </c>
      <c r="F16" s="12"/>
      <c r="G16" s="156" t="s">
        <v>500</v>
      </c>
      <c r="H16" s="56"/>
      <c r="I16" s="127"/>
      <c r="J16" s="162">
        <v>1</v>
      </c>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157.5">
      <c r="A51" s="86" t="str">
        <f>Criteres!B51</f>
        <v>Script</v>
      </c>
      <c r="B51" s="87" t="str">
        <f>Criteres!C51</f>
        <v>7.1</v>
      </c>
      <c r="C51" s="87" t="str">
        <f>Criteres!D51</f>
        <v>A</v>
      </c>
      <c r="D51" s="88" t="str">
        <f>Criteres!E51</f>
        <v>Chaque script est-il, si nécessaire, compatible avec les technologies d'assistance ?</v>
      </c>
      <c r="E51" s="13" t="s">
        <v>424</v>
      </c>
      <c r="F51" s="12"/>
      <c r="G51" s="114" t="s">
        <v>501</v>
      </c>
      <c r="H51" s="56"/>
      <c r="I51" s="101"/>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424</v>
      </c>
      <c r="F58" s="12"/>
      <c r="G58" s="154" t="s">
        <v>502</v>
      </c>
      <c r="H58" s="56"/>
      <c r="I58" s="101"/>
      <c r="J58" s="162">
        <v>1</v>
      </c>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136.5">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14" t="s">
        <v>503</v>
      </c>
      <c r="H65" s="56"/>
      <c r="I65" s="101"/>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c r="G67" s="154" t="s">
        <v>504</v>
      </c>
      <c r="H67" s="56"/>
      <c r="I67" s="101"/>
      <c r="J67" s="162">
        <v>1</v>
      </c>
    </row>
    <row r="68" spans="1:10"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424</v>
      </c>
      <c r="F68" s="12"/>
      <c r="G68" s="154" t="s">
        <v>505</v>
      </c>
      <c r="H68" s="56"/>
      <c r="I68" s="127"/>
      <c r="J68" s="162">
        <v>1</v>
      </c>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14"/>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10"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10"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10"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10"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10"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10"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10"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10"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10"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10"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10"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10" ht="147">
      <c r="A92" s="86" t="str">
        <f>Criteres!B92</f>
        <v>Formulaires</v>
      </c>
      <c r="B92" s="87" t="str">
        <f>Criteres!C92</f>
        <v>11.1</v>
      </c>
      <c r="C92" s="87" t="str">
        <f>Criteres!D92</f>
        <v>A</v>
      </c>
      <c r="D92" s="88" t="str">
        <f>Criteres!E92</f>
        <v>Chaque champ de formulaire a-t-il une étiquette ?</v>
      </c>
      <c r="E92" s="13" t="s">
        <v>424</v>
      </c>
      <c r="F92" s="12"/>
      <c r="G92" s="154" t="s">
        <v>506</v>
      </c>
      <c r="H92" s="56"/>
      <c r="I92" s="127"/>
      <c r="J92" s="162">
        <v>1</v>
      </c>
    </row>
    <row r="93" spans="1:10"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10"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10"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10"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734C12F6-36D5-42D5-A60F-67B4BD0CD0E8}">
    <filterColumn colId="6">
      <customFilters>
        <customFilter operator="notEqual" val=" "/>
      </customFilters>
    </filterColumn>
  </autoFilter>
  <mergeCells count="2">
    <mergeCell ref="A1:C1"/>
    <mergeCell ref="A2:C2"/>
  </mergeCells>
  <conditionalFormatting sqref="E13 E19 E33:E39 E50 E56 E71:E72 E87:E91 E105:E107 E119:E121 E134:E136">
    <cfRule type="cellIs" dxfId="444" priority="10" operator="equal">
      <formula>"c"</formula>
    </cfRule>
    <cfRule type="cellIs" dxfId="443" priority="11" operator="equal">
      <formula>"nc"</formula>
    </cfRule>
    <cfRule type="cellIs" dxfId="442" priority="12" operator="equal">
      <formula>"na"</formula>
    </cfRule>
    <cfRule type="cellIs" dxfId="441" priority="13" operator="equal">
      <formula>"nt"</formula>
    </cfRule>
  </conditionalFormatting>
  <conditionalFormatting sqref="F4:F136">
    <cfRule type="cellIs" dxfId="440" priority="9" operator="equal">
      <formula>"D"</formula>
    </cfRule>
  </conditionalFormatting>
  <conditionalFormatting sqref="E137:E140">
    <cfRule type="cellIs" dxfId="439" priority="5" operator="equal">
      <formula>"c"</formula>
    </cfRule>
    <cfRule type="cellIs" dxfId="438" priority="6" operator="equal">
      <formula>"nc"</formula>
    </cfRule>
    <cfRule type="cellIs" dxfId="437" priority="7" operator="equal">
      <formula>"na"</formula>
    </cfRule>
    <cfRule type="cellIs" dxfId="436" priority="8" operator="equal">
      <formula>"nt"</formula>
    </cfRule>
  </conditionalFormatting>
  <conditionalFormatting sqref="E4:E12 E14:E18 E20:E32 E40:E49 E51:E55 E122:E133 E57:E70 E73:E86 E92:E104 E108:E118">
    <cfRule type="cellIs" dxfId="435" priority="1" operator="equal">
      <formula>"c"</formula>
    </cfRule>
    <cfRule type="cellIs" dxfId="434" priority="2" operator="equal">
      <formula>"nc"</formula>
    </cfRule>
    <cfRule type="cellIs" dxfId="433" priority="3" operator="equal">
      <formula>"na"</formula>
    </cfRule>
    <cfRule type="cellIs" dxfId="432" priority="4" operator="equal">
      <formula>"nt"</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filterMode="1"/>
  <dimension ref="A1:AMJ140"/>
  <sheetViews>
    <sheetView topLeftCell="A2" zoomScaleNormal="100" workbookViewId="0">
      <pane xSplit="6" ySplit="2" topLeftCell="G4" activePane="bottomRight" state="frozen"/>
      <selection activeCell="J2" sqref="J2"/>
      <selection pane="topRight" activeCell="J2" sqref="J2"/>
      <selection pane="bottomLeft" activeCell="J2" sqref="J2"/>
      <selection pane="bottomRight" activeCell="G4" sqref="G3:G4"/>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Résultat de recherche LODA</v>
      </c>
      <c r="E1" s="119"/>
      <c r="F1" s="119"/>
      <c r="G1" s="119"/>
      <c r="H1" s="119"/>
      <c r="I1" s="75" t="s">
        <v>32</v>
      </c>
    </row>
    <row r="2" spans="1:1024" ht="76.5">
      <c r="A2" s="207" t="s">
        <v>458</v>
      </c>
      <c r="B2" s="207"/>
      <c r="C2" s="207"/>
      <c r="D2" s="120" t="str">
        <f>IF(LOOKUP(I1,Echantillon!A10:A67,Echantillon!C10:C67)&lt;&gt;0,LOOKUP(I1,Echantillon!A10:A67,Echantillon!C10:C67),"-")</f>
        <v>https://www.legifrance.gouv.fr/search/lois?tab_selection=lawarticledecree&amp;searchField=ALL&amp;query=mariage&amp;page=1&amp;init=true&amp;dateSignature=&amp;datePublication=</v>
      </c>
      <c r="E2" s="120"/>
      <c r="F2" s="120"/>
      <c r="G2" s="120"/>
      <c r="H2" s="120"/>
      <c r="I2" s="52"/>
      <c r="J2" s="162">
        <f>SUM(J4:J140)</f>
        <v>2</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423</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423</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423</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507</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128"/>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423</v>
      </c>
      <c r="F65" s="12"/>
      <c r="G65" s="19"/>
      <c r="H65" s="56"/>
      <c r="I65" s="55"/>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129"/>
    </row>
    <row r="67" spans="1:10"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c r="G67" s="154" t="s">
        <v>508</v>
      </c>
      <c r="H67" s="56"/>
      <c r="I67" s="101"/>
      <c r="J67" s="162">
        <v>1</v>
      </c>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423</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423</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423</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04F9CB49-D0B5-41D4-8586-41E4F46C822E}">
    <filterColumn colId="6">
      <customFilters>
        <customFilter operator="notEqual" val=" "/>
      </customFilters>
    </filterColumn>
  </autoFilter>
  <mergeCells count="2">
    <mergeCell ref="A1:C1"/>
    <mergeCell ref="A2:C2"/>
  </mergeCells>
  <conditionalFormatting sqref="E13 E19 E33:E39 E48:E136">
    <cfRule type="cellIs" dxfId="431" priority="10" operator="equal">
      <formula>"c"</formula>
    </cfRule>
    <cfRule type="cellIs" dxfId="430" priority="11" operator="equal">
      <formula>"nc"</formula>
    </cfRule>
    <cfRule type="cellIs" dxfId="429" priority="12" operator="equal">
      <formula>"na"</formula>
    </cfRule>
    <cfRule type="cellIs" dxfId="428" priority="13" operator="equal">
      <formula>"nt"</formula>
    </cfRule>
  </conditionalFormatting>
  <conditionalFormatting sqref="F4:F136">
    <cfRule type="cellIs" dxfId="427" priority="9" operator="equal">
      <formula>"D"</formula>
    </cfRule>
  </conditionalFormatting>
  <conditionalFormatting sqref="E137:E140">
    <cfRule type="cellIs" dxfId="426" priority="5" operator="equal">
      <formula>"c"</formula>
    </cfRule>
    <cfRule type="cellIs" dxfId="425" priority="6" operator="equal">
      <formula>"nc"</formula>
    </cfRule>
    <cfRule type="cellIs" dxfId="424" priority="7" operator="equal">
      <formula>"na"</formula>
    </cfRule>
    <cfRule type="cellIs" dxfId="423" priority="8" operator="equal">
      <formula>"nt"</formula>
    </cfRule>
  </conditionalFormatting>
  <conditionalFormatting sqref="E4:E12 E14:E18 E20:E32 E40:E47">
    <cfRule type="cellIs" dxfId="422" priority="1" operator="equal">
      <formula>"c"</formula>
    </cfRule>
    <cfRule type="cellIs" dxfId="421" priority="2" operator="equal">
      <formula>"nc"</formula>
    </cfRule>
    <cfRule type="cellIs" dxfId="420" priority="3" operator="equal">
      <formula>"na"</formula>
    </cfRule>
    <cfRule type="cellIs" dxfId="419" priority="4" operator="equal">
      <formula>"nt"</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filterMode="1">
    <tabColor rgb="FFF2EBC7"/>
  </sheetPr>
  <dimension ref="A1:AMJ140"/>
  <sheetViews>
    <sheetView workbookViewId="0">
      <pane xSplit="6" ySplit="3" topLeftCell="G65" activePane="bottomRight" state="frozen"/>
      <selection activeCell="J2" sqref="J2"/>
      <selection pane="topRight" activeCell="J2" sqref="J2"/>
      <selection pane="bottomLeft" activeCell="J2" sqref="J2"/>
      <selection pane="bottomRight" activeCell="D1" sqref="D1"/>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Texte LODA</v>
      </c>
      <c r="E1" s="119"/>
      <c r="F1" s="119"/>
      <c r="G1" s="119"/>
      <c r="H1" s="119"/>
      <c r="I1" s="75" t="s">
        <v>35</v>
      </c>
    </row>
    <row r="2" spans="1:1024" ht="38.25">
      <c r="A2" s="207" t="s">
        <v>458</v>
      </c>
      <c r="B2" s="207"/>
      <c r="C2" s="207"/>
      <c r="D2" s="120" t="str">
        <f>IF(LOOKUP(I1,Echantillon!A10:A67,Echantillon!C10:C67)&lt;&gt;0,LOOKUP(I1,Echantillon!A10:A67,Echantillon!C10:C67),"-")</f>
        <v>https://www.legifrance.gouv.fr/loda/texte_lc/JORFTEXT000038376468/2019-04-19/</v>
      </c>
      <c r="E2" s="120"/>
      <c r="F2" s="120"/>
      <c r="G2" s="120"/>
      <c r="H2" s="120"/>
      <c r="I2" s="52"/>
      <c r="J2" s="162">
        <f>SUM(J4:J140)</f>
        <v>2</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423</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14"/>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t="s">
        <v>482</v>
      </c>
      <c r="G65" s="114" t="s">
        <v>509</v>
      </c>
      <c r="H65" s="56" t="s">
        <v>510</v>
      </c>
      <c r="I65" s="55"/>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136.5">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t="s">
        <v>482</v>
      </c>
      <c r="G67" s="154" t="s">
        <v>511</v>
      </c>
      <c r="H67" s="56" t="s">
        <v>510</v>
      </c>
      <c r="I67" s="55"/>
      <c r="J67" s="162">
        <v>1</v>
      </c>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10" ht="99.95" customHeight="1">
      <c r="A69" s="86" t="str">
        <f>Criteres!B69</f>
        <v>Structuration</v>
      </c>
      <c r="B69" s="87" t="str">
        <f>Criteres!C69</f>
        <v>9.3</v>
      </c>
      <c r="C69" s="87" t="str">
        <f>Criteres!D69</f>
        <v>A</v>
      </c>
      <c r="D69" s="88" t="str">
        <f>Criteres!E69</f>
        <v>Dans chaque page web, chaque liste est-elle correctement structurée ?</v>
      </c>
      <c r="E69" s="13" t="s">
        <v>425</v>
      </c>
      <c r="F69" s="12" t="s">
        <v>482</v>
      </c>
      <c r="G69" s="114" t="s">
        <v>512</v>
      </c>
      <c r="H69" s="56" t="s">
        <v>513</v>
      </c>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424</v>
      </c>
      <c r="F73" s="12" t="s">
        <v>482</v>
      </c>
      <c r="G73" s="154" t="s">
        <v>514</v>
      </c>
      <c r="H73" s="56" t="s">
        <v>515</v>
      </c>
      <c r="I73" s="55"/>
      <c r="J73" s="162">
        <v>1</v>
      </c>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EFE9CC70-E31F-493D-865F-B0522B6C57F9}">
    <filterColumn colId="6">
      <customFilters>
        <customFilter operator="notEqual" val=" "/>
      </customFilters>
    </filterColumn>
  </autoFilter>
  <mergeCells count="2">
    <mergeCell ref="A1:C1"/>
    <mergeCell ref="A2:C2"/>
  </mergeCells>
  <conditionalFormatting sqref="E13 E16:E136">
    <cfRule type="cellIs" dxfId="418" priority="10" operator="equal">
      <formula>"c"</formula>
    </cfRule>
    <cfRule type="cellIs" dxfId="417" priority="11" operator="equal">
      <formula>"nc"</formula>
    </cfRule>
    <cfRule type="cellIs" dxfId="416" priority="12" operator="equal">
      <formula>"na"</formula>
    </cfRule>
    <cfRule type="cellIs" dxfId="415" priority="13" operator="equal">
      <formula>"nt"</formula>
    </cfRule>
  </conditionalFormatting>
  <conditionalFormatting sqref="F4:F136">
    <cfRule type="cellIs" dxfId="414" priority="9" operator="equal">
      <formula>"D"</formula>
    </cfRule>
  </conditionalFormatting>
  <conditionalFormatting sqref="E137:E140">
    <cfRule type="cellIs" dxfId="413" priority="5" operator="equal">
      <formula>"c"</formula>
    </cfRule>
    <cfRule type="cellIs" dxfId="412" priority="6" operator="equal">
      <formula>"nc"</formula>
    </cfRule>
    <cfRule type="cellIs" dxfId="411" priority="7" operator="equal">
      <formula>"na"</formula>
    </cfRule>
    <cfRule type="cellIs" dxfId="410" priority="8" operator="equal">
      <formula>"nt"</formula>
    </cfRule>
  </conditionalFormatting>
  <conditionalFormatting sqref="E4:E12 E14:E15">
    <cfRule type="cellIs" dxfId="409" priority="1" operator="equal">
      <formula>"c"</formula>
    </cfRule>
    <cfRule type="cellIs" dxfId="408" priority="2" operator="equal">
      <formula>"nc"</formula>
    </cfRule>
    <cfRule type="cellIs" dxfId="407" priority="3" operator="equal">
      <formula>"na"</formula>
    </cfRule>
    <cfRule type="cellIs" dxfId="406" priority="4" operator="equal">
      <formula>"nt"</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filterMode="1"/>
  <dimension ref="A1:AMJ140"/>
  <sheetViews>
    <sheetView workbookViewId="0">
      <pane xSplit="6" ySplit="3" topLeftCell="G62"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1.42578125" style="85" customWidth="1"/>
    <col min="5" max="6" width="5.140625" style="7" customWidth="1"/>
    <col min="7" max="7" width="45.4257812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Résultat de recherche JORF</v>
      </c>
      <c r="E1" s="119"/>
      <c r="F1" s="119"/>
      <c r="G1" s="119"/>
      <c r="H1" s="119"/>
      <c r="I1" s="75" t="s">
        <v>38</v>
      </c>
    </row>
    <row r="2" spans="1:1024" ht="76.5">
      <c r="A2" s="207" t="s">
        <v>458</v>
      </c>
      <c r="B2" s="207"/>
      <c r="C2" s="207"/>
      <c r="D2" s="120" t="str">
        <f>IF(LOOKUP(I1,Echantillon!A10:A67,Echantillon!C10:C67)&lt;&gt;0,LOOKUP(I1,Echantillon!A10:A67,Echantillon!C10:C67),"-")</f>
        <v>https://www.legifrance.gouv.fr/search/jorf?tab_selection=jorf&amp;searchField=ALL&amp;query=mariage&amp;page=1&amp;init=true&amp;dateSignature=&amp;datePublication=</v>
      </c>
      <c r="E2" s="120"/>
      <c r="F2" s="120"/>
      <c r="G2" s="146"/>
      <c r="H2" s="120"/>
      <c r="I2" s="52"/>
      <c r="J2" s="162">
        <f>SUM(J4:J140)</f>
        <v>2</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425</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425</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425</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425</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425</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425</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425</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425</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425</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516</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128"/>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423</v>
      </c>
      <c r="F65" s="12"/>
      <c r="G65" s="19"/>
      <c r="H65" s="56"/>
      <c r="I65" s="55"/>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129"/>
    </row>
    <row r="67" spans="1:10" ht="96.75" customHeight="1">
      <c r="A67" s="149" t="str">
        <f>Criteres!B67</f>
        <v>Structuration</v>
      </c>
      <c r="B67" s="150" t="str">
        <f>Criteres!C67</f>
        <v>9.1</v>
      </c>
      <c r="C67" s="150" t="str">
        <f>Criteres!D67</f>
        <v>A</v>
      </c>
      <c r="D67" s="151" t="str">
        <f>Criteres!E67</f>
        <v>Dans chaque page web, l'information est-elle structurée par l'utilisation appropriée de titres ?</v>
      </c>
      <c r="E67" s="152" t="s">
        <v>424</v>
      </c>
      <c r="F67" s="153"/>
      <c r="G67" s="157" t="s">
        <v>633</v>
      </c>
      <c r="H67" s="56"/>
      <c r="I67" s="101"/>
      <c r="J67" s="162">
        <v>1</v>
      </c>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423</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8B0D8466-F90F-40B3-A9C6-44B365CDF62D}">
    <filterColumn colId="6">
      <customFilters>
        <customFilter operator="notEqual" val=" "/>
      </customFilters>
    </filterColumn>
  </autoFilter>
  <mergeCells count="2">
    <mergeCell ref="A1:C1"/>
    <mergeCell ref="A2:C2"/>
  </mergeCells>
  <conditionalFormatting sqref="E48:E136">
    <cfRule type="cellIs" dxfId="405" priority="10" operator="equal">
      <formula>"c"</formula>
    </cfRule>
    <cfRule type="cellIs" dxfId="404" priority="11" operator="equal">
      <formula>"nc"</formula>
    </cfRule>
    <cfRule type="cellIs" dxfId="403" priority="12" operator="equal">
      <formula>"na"</formula>
    </cfRule>
    <cfRule type="cellIs" dxfId="402" priority="13" operator="equal">
      <formula>"nt"</formula>
    </cfRule>
  </conditionalFormatting>
  <conditionalFormatting sqref="F4:F136">
    <cfRule type="cellIs" dxfId="401" priority="9" operator="equal">
      <formula>"D"</formula>
    </cfRule>
  </conditionalFormatting>
  <conditionalFormatting sqref="E137:E140">
    <cfRule type="cellIs" dxfId="400" priority="5" operator="equal">
      <formula>"c"</formula>
    </cfRule>
    <cfRule type="cellIs" dxfId="399" priority="6" operator="equal">
      <formula>"nc"</formula>
    </cfRule>
    <cfRule type="cellIs" dxfId="398" priority="7" operator="equal">
      <formula>"na"</formula>
    </cfRule>
    <cfRule type="cellIs" dxfId="397" priority="8" operator="equal">
      <formula>"nt"</formula>
    </cfRule>
  </conditionalFormatting>
  <conditionalFormatting sqref="E4:E47">
    <cfRule type="cellIs" dxfId="396" priority="1" operator="equal">
      <formula>"c"</formula>
    </cfRule>
    <cfRule type="cellIs" dxfId="395" priority="2" operator="equal">
      <formula>"nc"</formula>
    </cfRule>
    <cfRule type="cellIs" dxfId="394" priority="3" operator="equal">
      <formula>"na"</formula>
    </cfRule>
    <cfRule type="cellIs" dxfId="393" priority="4" operator="equal">
      <formula>"nt"</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tabColor rgb="FFE3EBF2"/>
  </sheetPr>
  <dimension ref="A1:AMJ140"/>
  <sheetViews>
    <sheetView workbookViewId="0">
      <pane xSplit="6" ySplit="3" topLeftCell="G4"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Texte JORF</v>
      </c>
      <c r="E1" s="119"/>
      <c r="F1" s="119"/>
      <c r="G1" s="119"/>
      <c r="H1" s="119"/>
      <c r="I1" s="75" t="s">
        <v>41</v>
      </c>
    </row>
    <row r="2" spans="1:1024" ht="38.25">
      <c r="A2" s="207" t="s">
        <v>458</v>
      </c>
      <c r="B2" s="207"/>
      <c r="C2" s="207"/>
      <c r="D2" s="120" t="str">
        <f>IF(LOOKUP(I1,Echantillon!A10:A67,Echantillon!C10:C67)&lt;&gt;0,LOOKUP(I1,Echantillon!A10:A67,Echantillon!C10:C67),"-")</f>
        <v>https://www.legifrance.gouv.fr/jorf/texte_jo/JORFTEXT000038376468</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customHeight="1">
      <c r="A4" s="86" t="str">
        <f>Criteres!B4</f>
        <v>Images</v>
      </c>
      <c r="B4" s="87" t="str">
        <f>Criteres!C4</f>
        <v>1.1</v>
      </c>
      <c r="C4" s="87" t="str">
        <f>Criteres!D4</f>
        <v>A</v>
      </c>
      <c r="D4" s="88" t="str">
        <f>Criteres!E4</f>
        <v>Chaque image porteuse d'information a-t-elle une alternative textuelle ?</v>
      </c>
      <c r="E4" s="13" t="s">
        <v>464</v>
      </c>
      <c r="F4" s="12"/>
      <c r="G4" s="111"/>
      <c r="H4" s="56"/>
      <c r="I4" s="57"/>
      <c r="J4" s="162"/>
      <c r="AME4" s="6"/>
      <c r="AMF4" s="6"/>
      <c r="AMG4" s="6"/>
      <c r="AMH4" s="6"/>
      <c r="AMI4" s="6"/>
      <c r="AMJ4" s="6"/>
    </row>
    <row r="5" spans="1:1024" s="7" customFormat="1" ht="99.95" customHeight="1">
      <c r="A5" s="86" t="str">
        <f>Criteres!B5</f>
        <v>Images</v>
      </c>
      <c r="B5" s="87" t="str">
        <f>Criteres!C5</f>
        <v>1.2</v>
      </c>
      <c r="C5" s="87" t="str">
        <f>Criteres!D5</f>
        <v>A</v>
      </c>
      <c r="D5" s="88" t="str">
        <f>Criteres!E5</f>
        <v>Chaque image de décoration est-elle correctement ignorée par les technologies d'assistance ?</v>
      </c>
      <c r="E5" s="13" t="s">
        <v>464</v>
      </c>
      <c r="F5" s="12"/>
      <c r="G5" s="19"/>
      <c r="H5" s="56"/>
      <c r="I5" s="55"/>
      <c r="J5" s="162"/>
      <c r="AME5" s="6"/>
      <c r="AMF5" s="6"/>
      <c r="AMG5" s="6"/>
      <c r="AMH5" s="6"/>
      <c r="AMI5" s="6"/>
      <c r="AMJ5" s="6"/>
    </row>
    <row r="6" spans="1:1024" s="7" customFormat="1" ht="99.95"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464</v>
      </c>
      <c r="F6" s="12"/>
      <c r="G6" s="19"/>
      <c r="H6" s="56"/>
      <c r="I6" s="55"/>
      <c r="J6" s="162"/>
      <c r="AME6" s="6"/>
      <c r="AMF6" s="6"/>
      <c r="AMG6" s="6"/>
      <c r="AMH6" s="6"/>
      <c r="AMI6" s="6"/>
      <c r="AMJ6" s="6"/>
    </row>
    <row r="7" spans="1:1024" ht="99.95"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464</v>
      </c>
      <c r="F7" s="12"/>
      <c r="G7" s="19"/>
      <c r="H7" s="56"/>
      <c r="I7" s="55"/>
    </row>
    <row r="8" spans="1:1024" ht="99.95"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464</v>
      </c>
      <c r="F8" s="12"/>
      <c r="G8" s="19"/>
      <c r="H8" s="56"/>
      <c r="I8" s="55"/>
    </row>
    <row r="9" spans="1:1024" ht="99.95" customHeight="1">
      <c r="A9" s="86" t="str">
        <f>Criteres!B9</f>
        <v>Images</v>
      </c>
      <c r="B9" s="87" t="str">
        <f>Criteres!C9</f>
        <v>1.6</v>
      </c>
      <c r="C9" s="87" t="str">
        <f>Criteres!D9</f>
        <v>A</v>
      </c>
      <c r="D9" s="88" t="str">
        <f>Criteres!E9</f>
        <v>Chaque image porteuse d'information a-t-elle, si nécessaire, une description détaillée ?</v>
      </c>
      <c r="E9" s="13" t="s">
        <v>464</v>
      </c>
      <c r="F9" s="12"/>
      <c r="G9" s="19"/>
      <c r="H9" s="56"/>
      <c r="I9" s="55"/>
    </row>
    <row r="10" spans="1:1024" ht="99.95"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464</v>
      </c>
      <c r="F10" s="12"/>
      <c r="G10" s="19"/>
      <c r="H10" s="56"/>
      <c r="I10" s="55"/>
    </row>
    <row r="11" spans="1:1024" ht="99.95"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464</v>
      </c>
      <c r="F11" s="12"/>
      <c r="G11" s="19"/>
      <c r="H11" s="56"/>
      <c r="I11" s="55"/>
    </row>
    <row r="12" spans="1:1024" ht="99.95" customHeight="1">
      <c r="A12" s="86" t="str">
        <f>Criteres!B12</f>
        <v>Images</v>
      </c>
      <c r="B12" s="87" t="str">
        <f>Criteres!C12</f>
        <v>1.9</v>
      </c>
      <c r="C12" s="87" t="str">
        <f>Criteres!D12</f>
        <v>A</v>
      </c>
      <c r="D12" s="88" t="str">
        <f>Criteres!E12</f>
        <v>Chaque légende d'image est-elle, si nécessaire, correctement reliée à l'image correspondante ?</v>
      </c>
      <c r="E12" s="13" t="s">
        <v>464</v>
      </c>
      <c r="F12" s="12"/>
      <c r="G12" s="19"/>
      <c r="H12" s="56"/>
      <c r="I12" s="55"/>
    </row>
    <row r="13" spans="1:1024" ht="99.95"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customHeight="1">
      <c r="A14" s="86" t="str">
        <f>Criteres!B14</f>
        <v>Cadres</v>
      </c>
      <c r="B14" s="87" t="str">
        <f>Criteres!C14</f>
        <v>2.1</v>
      </c>
      <c r="C14" s="87" t="str">
        <f>Criteres!D14</f>
        <v>A</v>
      </c>
      <c r="D14" s="88" t="str">
        <f>Criteres!E14</f>
        <v>Chaque cadre a-t-il un titre de cadre ?</v>
      </c>
      <c r="E14" s="13" t="s">
        <v>464</v>
      </c>
      <c r="F14" s="12"/>
      <c r="G14" s="19"/>
      <c r="H14" s="56"/>
      <c r="I14" s="55"/>
    </row>
    <row r="15" spans="1:1024" ht="99.95" customHeight="1">
      <c r="A15" s="86" t="str">
        <f>Criteres!B15</f>
        <v>Cadres</v>
      </c>
      <c r="B15" s="87" t="str">
        <f>Criteres!C15</f>
        <v>2.2</v>
      </c>
      <c r="C15" s="87" t="str">
        <f>Criteres!D15</f>
        <v>A</v>
      </c>
      <c r="D15" s="88" t="str">
        <f>Criteres!E15</f>
        <v>Pour chaque cadre ayant un titre de cadre, ce titre de cadre est-il pertinent ?</v>
      </c>
      <c r="E15" s="13" t="s">
        <v>464</v>
      </c>
      <c r="F15" s="12"/>
      <c r="G15" s="19"/>
      <c r="H15" s="56"/>
      <c r="I15" s="55"/>
    </row>
    <row r="16" spans="1:1024" ht="99.95"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464</v>
      </c>
      <c r="F16" s="12"/>
      <c r="G16" s="19"/>
      <c r="H16" s="56"/>
      <c r="I16" s="55"/>
    </row>
    <row r="17" spans="1:9" ht="99.95"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464</v>
      </c>
      <c r="F17" s="12"/>
      <c r="G17" s="19"/>
      <c r="H17" s="56"/>
      <c r="I17" s="55"/>
    </row>
    <row r="18" spans="1:9" ht="99.95"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464</v>
      </c>
      <c r="F18" s="12"/>
      <c r="G18" s="19"/>
      <c r="H18" s="56"/>
      <c r="I18" s="55"/>
    </row>
    <row r="19" spans="1:9" ht="99.95"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464</v>
      </c>
      <c r="F20" s="12"/>
      <c r="G20" s="19"/>
      <c r="H20" s="56"/>
      <c r="I20" s="55"/>
    </row>
    <row r="21" spans="1:9" ht="99.95"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464</v>
      </c>
      <c r="F21" s="12"/>
      <c r="G21" s="19"/>
      <c r="H21" s="56"/>
      <c r="I21" s="55"/>
    </row>
    <row r="22" spans="1:9" ht="99.95"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464</v>
      </c>
      <c r="F22" s="12"/>
      <c r="G22" s="19"/>
      <c r="H22" s="56"/>
      <c r="I22" s="55"/>
    </row>
    <row r="23" spans="1:9" ht="99.95"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464</v>
      </c>
      <c r="F23" s="12"/>
      <c r="G23" s="19"/>
      <c r="H23" s="56"/>
      <c r="I23" s="55"/>
    </row>
    <row r="24" spans="1:9" ht="99.95"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464</v>
      </c>
      <c r="F24" s="12"/>
      <c r="G24" s="19"/>
      <c r="H24" s="56"/>
      <c r="I24" s="55"/>
    </row>
    <row r="25" spans="1:9" ht="99.95"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464</v>
      </c>
      <c r="F25" s="12"/>
      <c r="G25" s="19"/>
      <c r="H25" s="56"/>
      <c r="I25" s="55"/>
    </row>
    <row r="26" spans="1:9" ht="99.95" customHeight="1">
      <c r="A26" s="86" t="str">
        <f>Criteres!B26</f>
        <v>Multimédia</v>
      </c>
      <c r="B26" s="87" t="str">
        <f>Criteres!C26</f>
        <v>4.7</v>
      </c>
      <c r="C26" s="87" t="str">
        <f>Criteres!D26</f>
        <v>A</v>
      </c>
      <c r="D26" s="88" t="str">
        <f>Criteres!E26</f>
        <v>Chaque média temporel est-il clairement identifiable (hors cas particuliers) ?</v>
      </c>
      <c r="E26" s="13" t="s">
        <v>464</v>
      </c>
      <c r="F26" s="12"/>
      <c r="G26" s="19"/>
      <c r="H26" s="56"/>
      <c r="I26" s="55"/>
    </row>
    <row r="27" spans="1:9" ht="99.95" customHeight="1">
      <c r="A27" s="86" t="str">
        <f>Criteres!B27</f>
        <v>Multimédia</v>
      </c>
      <c r="B27" s="87" t="str">
        <f>Criteres!C27</f>
        <v>4.8</v>
      </c>
      <c r="C27" s="87" t="str">
        <f>Criteres!D27</f>
        <v>A</v>
      </c>
      <c r="D27" s="88" t="str">
        <f>Criteres!E27</f>
        <v>Chaque média non temporel a-t-il, si nécessaire, une alternative (hors cas particuliers) ?</v>
      </c>
      <c r="E27" s="13" t="s">
        <v>464</v>
      </c>
      <c r="F27" s="12"/>
      <c r="G27" s="19"/>
      <c r="H27" s="56"/>
      <c r="I27" s="55"/>
    </row>
    <row r="28" spans="1:9" ht="99.95" customHeight="1">
      <c r="A28" s="86" t="str">
        <f>Criteres!B28</f>
        <v>Multimédia</v>
      </c>
      <c r="B28" s="87" t="str">
        <f>Criteres!C28</f>
        <v>4.9</v>
      </c>
      <c r="C28" s="87" t="str">
        <f>Criteres!D28</f>
        <v>A</v>
      </c>
      <c r="D28" s="88" t="str">
        <f>Criteres!E28</f>
        <v>Pour chaque média non temporel ayant une alternative, cette alternative est-elle pertinente ?</v>
      </c>
      <c r="E28" s="13" t="s">
        <v>464</v>
      </c>
      <c r="F28" s="12"/>
      <c r="G28" s="19"/>
      <c r="H28" s="56"/>
      <c r="I28" s="55"/>
    </row>
    <row r="29" spans="1:9" ht="99.95" customHeight="1">
      <c r="A29" s="86" t="str">
        <f>Criteres!B29</f>
        <v>Multimédia</v>
      </c>
      <c r="B29" s="87" t="str">
        <f>Criteres!C29</f>
        <v>4.10</v>
      </c>
      <c r="C29" s="87" t="str">
        <f>Criteres!D29</f>
        <v>A</v>
      </c>
      <c r="D29" s="88" t="str">
        <f>Criteres!E29</f>
        <v>Chaque son déclenché automatiquement est-il contrôlable par l'utilisateur ?</v>
      </c>
      <c r="E29" s="13" t="s">
        <v>464</v>
      </c>
      <c r="F29" s="12"/>
      <c r="G29" s="19"/>
      <c r="H29" s="56"/>
      <c r="I29" s="55"/>
    </row>
    <row r="30" spans="1:9" ht="99.95"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464</v>
      </c>
      <c r="F30" s="12"/>
      <c r="G30" s="19"/>
      <c r="H30" s="56"/>
      <c r="I30" s="55"/>
    </row>
    <row r="31" spans="1:9" ht="99.95"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464</v>
      </c>
      <c r="F31" s="12"/>
      <c r="G31" s="19"/>
      <c r="H31" s="56"/>
      <c r="I31" s="55"/>
    </row>
    <row r="32" spans="1:9" ht="99.95"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464</v>
      </c>
      <c r="F32" s="12"/>
      <c r="G32" s="19"/>
      <c r="H32" s="56"/>
      <c r="I32" s="55"/>
    </row>
    <row r="33" spans="1:9" ht="99.95"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customHeight="1">
      <c r="A40" s="86" t="str">
        <f>Criteres!B40</f>
        <v>Tableaux</v>
      </c>
      <c r="B40" s="87" t="str">
        <f>Criteres!C40</f>
        <v>5.1</v>
      </c>
      <c r="C40" s="87" t="str">
        <f>Criteres!D40</f>
        <v>A</v>
      </c>
      <c r="D40" s="88" t="str">
        <f>Criteres!E40</f>
        <v>Chaque tableau de données complexe a-t-il un résumé ?</v>
      </c>
      <c r="E40" s="13" t="s">
        <v>464</v>
      </c>
      <c r="F40" s="12"/>
      <c r="G40" s="19"/>
      <c r="H40" s="56"/>
      <c r="I40" s="55"/>
    </row>
    <row r="41" spans="1:9" ht="99.95" customHeight="1">
      <c r="A41" s="86" t="str">
        <f>Criteres!B41</f>
        <v>Tableaux</v>
      </c>
      <c r="B41" s="87" t="str">
        <f>Criteres!C41</f>
        <v>5.2</v>
      </c>
      <c r="C41" s="87" t="str">
        <f>Criteres!D41</f>
        <v>A</v>
      </c>
      <c r="D41" s="88" t="str">
        <f>Criteres!E41</f>
        <v>Pour chaque tableau de données complexe ayant un résumé, celui-ci est-il pertinent ?</v>
      </c>
      <c r="E41" s="13" t="s">
        <v>464</v>
      </c>
      <c r="F41" s="12"/>
      <c r="G41" s="19"/>
      <c r="H41" s="56"/>
      <c r="I41" s="55"/>
    </row>
    <row r="42" spans="1:9" ht="99.95"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464</v>
      </c>
      <c r="F42" s="12"/>
      <c r="G42" s="19"/>
      <c r="H42" s="58"/>
      <c r="I42" s="55"/>
    </row>
    <row r="43" spans="1:9" ht="99.95"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464</v>
      </c>
      <c r="F43" s="12"/>
      <c r="G43" s="19"/>
      <c r="H43" s="56"/>
      <c r="I43" s="55"/>
    </row>
    <row r="44" spans="1:9" ht="99.95" customHeight="1">
      <c r="A44" s="86" t="str">
        <f>Criteres!B44</f>
        <v>Tableaux</v>
      </c>
      <c r="B44" s="87" t="str">
        <f>Criteres!C44</f>
        <v>5.5</v>
      </c>
      <c r="C44" s="87" t="str">
        <f>Criteres!D44</f>
        <v>A</v>
      </c>
      <c r="D44" s="88" t="str">
        <f>Criteres!E44</f>
        <v>Pour chaque tableau de données ayant un titre, celui-ci est-il pertinent ?</v>
      </c>
      <c r="E44" s="13" t="s">
        <v>464</v>
      </c>
      <c r="F44" s="12"/>
      <c r="G44" s="19"/>
      <c r="H44" s="56"/>
      <c r="I44" s="55"/>
    </row>
    <row r="45" spans="1:9" ht="99.95"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464</v>
      </c>
      <c r="F45" s="12"/>
      <c r="G45" s="19"/>
      <c r="H45" s="56"/>
      <c r="I45" s="55"/>
    </row>
    <row r="46" spans="1:9" ht="99.95"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464</v>
      </c>
      <c r="F46" s="12"/>
      <c r="G46" s="19"/>
      <c r="H46" s="56"/>
      <c r="I46" s="55"/>
    </row>
    <row r="47" spans="1:9" ht="99.95"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464</v>
      </c>
      <c r="F47" s="12"/>
      <c r="G47" s="19"/>
      <c r="H47" s="56"/>
      <c r="I47" s="55"/>
    </row>
    <row r="48" spans="1:9" ht="99.95" customHeight="1">
      <c r="A48" s="86" t="str">
        <f>Criteres!B48</f>
        <v>Liens</v>
      </c>
      <c r="B48" s="87" t="str">
        <f>Criteres!C48</f>
        <v>6.1</v>
      </c>
      <c r="C48" s="87" t="str">
        <f>Criteres!D48</f>
        <v>A</v>
      </c>
      <c r="D48" s="88" t="str">
        <f>Criteres!E48</f>
        <v>Chaque lien est-il explicite (hors cas particuliers) ?</v>
      </c>
      <c r="E48" s="13" t="s">
        <v>464</v>
      </c>
      <c r="F48" s="12"/>
      <c r="G48" s="19"/>
      <c r="H48" s="56"/>
      <c r="I48" s="55"/>
    </row>
    <row r="49" spans="1:9" ht="99.95" customHeight="1">
      <c r="A49" s="86" t="str">
        <f>Criteres!B49</f>
        <v>Liens</v>
      </c>
      <c r="B49" s="87" t="str">
        <f>Criteres!C49</f>
        <v>6.2</v>
      </c>
      <c r="C49" s="87" t="str">
        <f>Criteres!D49</f>
        <v>A</v>
      </c>
      <c r="D49" s="88" t="str">
        <f>Criteres!E49</f>
        <v>Dans chaque page web, chaque lien, à l'exception des ancres, a-t-il un intitulé ?</v>
      </c>
      <c r="E49" s="13" t="s">
        <v>464</v>
      </c>
      <c r="F49" s="12"/>
      <c r="G49" s="19"/>
      <c r="H49" s="56"/>
      <c r="I49" s="55"/>
    </row>
    <row r="50" spans="1:9" ht="99.95"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customHeight="1">
      <c r="A51" s="86" t="str">
        <f>Criteres!B51</f>
        <v>Script</v>
      </c>
      <c r="B51" s="87" t="str">
        <f>Criteres!C51</f>
        <v>7.1</v>
      </c>
      <c r="C51" s="87" t="str">
        <f>Criteres!D51</f>
        <v>A</v>
      </c>
      <c r="D51" s="88" t="str">
        <f>Criteres!E51</f>
        <v>Chaque script est-il, si nécessaire, compatible avec les technologies d'assistance ?</v>
      </c>
      <c r="E51" s="13" t="s">
        <v>464</v>
      </c>
      <c r="F51" s="12"/>
      <c r="G51" s="19"/>
      <c r="H51" s="56"/>
      <c r="I51" s="55"/>
    </row>
    <row r="52" spans="1:9" ht="99.95" customHeight="1">
      <c r="A52" s="86" t="str">
        <f>Criteres!B52</f>
        <v>Script</v>
      </c>
      <c r="B52" s="87" t="str">
        <f>Criteres!C52</f>
        <v>7.2</v>
      </c>
      <c r="C52" s="87" t="str">
        <f>Criteres!D52</f>
        <v>A</v>
      </c>
      <c r="D52" s="88" t="str">
        <f>Criteres!E52</f>
        <v>Pour chaque script ayant une alternative, cette alternative est-elle pertinente ?</v>
      </c>
      <c r="E52" s="13" t="s">
        <v>464</v>
      </c>
      <c r="F52" s="12"/>
      <c r="G52" s="19"/>
      <c r="H52" s="56"/>
      <c r="I52" s="55"/>
    </row>
    <row r="53" spans="1:9" ht="99.95"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464</v>
      </c>
      <c r="F53" s="12"/>
      <c r="G53" s="19"/>
      <c r="H53" s="56"/>
      <c r="I53" s="55"/>
    </row>
    <row r="54" spans="1:9" ht="99.95"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464</v>
      </c>
      <c r="F54" s="12"/>
      <c r="G54" s="19"/>
      <c r="H54" s="56"/>
      <c r="I54" s="55"/>
    </row>
    <row r="55" spans="1:9" ht="99.95"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464</v>
      </c>
      <c r="F55" s="12"/>
      <c r="G55" s="19"/>
      <c r="H55" s="56"/>
      <c r="I55" s="55"/>
    </row>
    <row r="56" spans="1:9" ht="99.95"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customHeight="1">
      <c r="A57" s="86" t="str">
        <f>Criteres!B57</f>
        <v>Eléments obligatoires</v>
      </c>
      <c r="B57" s="87" t="str">
        <f>Criteres!C57</f>
        <v>8.1</v>
      </c>
      <c r="C57" s="87" t="str">
        <f>Criteres!D57</f>
        <v>A</v>
      </c>
      <c r="D57" s="88" t="str">
        <f>Criteres!E57</f>
        <v>Chaque page web est-elle définie par un type de document ?</v>
      </c>
      <c r="E57" s="13" t="s">
        <v>464</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464</v>
      </c>
      <c r="F58" s="12"/>
      <c r="G58" s="19"/>
      <c r="H58" s="56"/>
      <c r="I58" s="55"/>
    </row>
    <row r="59" spans="1:9" ht="99.95" customHeight="1">
      <c r="A59" s="86" t="str">
        <f>Criteres!B59</f>
        <v>Eléments obligatoires</v>
      </c>
      <c r="B59" s="87" t="str">
        <f>Criteres!C59</f>
        <v>8.3</v>
      </c>
      <c r="C59" s="87" t="str">
        <f>Criteres!D59</f>
        <v>A</v>
      </c>
      <c r="D59" s="88" t="str">
        <f>Criteres!E59</f>
        <v>Dans chaque page web, la langue par défaut est-elle présente ?</v>
      </c>
      <c r="E59" s="13" t="s">
        <v>464</v>
      </c>
      <c r="F59" s="12"/>
      <c r="G59" s="19"/>
      <c r="H59" s="56"/>
      <c r="I59" s="55"/>
    </row>
    <row r="60" spans="1:9" ht="99.95"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464</v>
      </c>
      <c r="F60" s="12"/>
      <c r="G60" s="19"/>
      <c r="H60" s="56"/>
      <c r="I60" s="55"/>
    </row>
    <row r="61" spans="1:9" ht="99.95" customHeight="1">
      <c r="A61" s="86" t="str">
        <f>Criteres!B61</f>
        <v>Eléments obligatoires</v>
      </c>
      <c r="B61" s="87" t="str">
        <f>Criteres!C61</f>
        <v>8.5</v>
      </c>
      <c r="C61" s="87" t="str">
        <f>Criteres!D61</f>
        <v>A</v>
      </c>
      <c r="D61" s="88" t="str">
        <f>Criteres!E61</f>
        <v>Chaque page web a-t-elle un titre de page ?</v>
      </c>
      <c r="E61" s="13" t="s">
        <v>464</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464</v>
      </c>
      <c r="F62" s="12"/>
      <c r="G62" s="19"/>
      <c r="H62" s="56"/>
      <c r="I62" s="55"/>
    </row>
    <row r="63" spans="1:9" ht="99.95"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464</v>
      </c>
      <c r="F63" s="12"/>
      <c r="G63" s="19"/>
      <c r="H63" s="56"/>
      <c r="I63" s="55"/>
    </row>
    <row r="64" spans="1:9" ht="99.95"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464</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464</v>
      </c>
      <c r="F65" s="12"/>
      <c r="G65" s="19"/>
      <c r="H65" s="56"/>
      <c r="I65" s="55"/>
    </row>
    <row r="66" spans="1:9" ht="99.95" customHeight="1">
      <c r="A66" s="86" t="str">
        <f>Criteres!B66</f>
        <v>Eléments obligatoires</v>
      </c>
      <c r="B66" s="87" t="str">
        <f>Criteres!C66</f>
        <v>8.10</v>
      </c>
      <c r="C66" s="87" t="str">
        <f>Criteres!D66</f>
        <v>A</v>
      </c>
      <c r="D66" s="88" t="str">
        <f>Criteres!E66</f>
        <v>Dans chaque page web, les changements du sens de lecture sont-ils signalés ?</v>
      </c>
      <c r="E66" s="13" t="s">
        <v>464</v>
      </c>
      <c r="F66" s="12"/>
      <c r="G66" s="19"/>
      <c r="H66" s="56"/>
      <c r="I66" s="55"/>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464</v>
      </c>
      <c r="F67" s="12"/>
      <c r="G67" s="19"/>
      <c r="H67" s="56"/>
      <c r="I67" s="55"/>
    </row>
    <row r="68" spans="1:9"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464</v>
      </c>
      <c r="F68" s="12"/>
      <c r="G68" s="19"/>
      <c r="H68" s="56"/>
      <c r="I68" s="55"/>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464</v>
      </c>
      <c r="F69" s="12"/>
      <c r="G69" s="19"/>
      <c r="H69" s="56"/>
      <c r="I69" s="55"/>
    </row>
    <row r="70" spans="1:9" ht="99.95" customHeight="1">
      <c r="A70" s="86" t="str">
        <f>Criteres!B70</f>
        <v>Structuration</v>
      </c>
      <c r="B70" s="87" t="str">
        <f>Criteres!C70</f>
        <v>9.4</v>
      </c>
      <c r="C70" s="87" t="str">
        <f>Criteres!D70</f>
        <v>A</v>
      </c>
      <c r="D70" s="88" t="str">
        <f>Criteres!E70</f>
        <v>Dans chaque page web, chaque citation est-elle correctement indiquée ?</v>
      </c>
      <c r="E70" s="13" t="s">
        <v>464</v>
      </c>
      <c r="F70" s="12"/>
      <c r="G70" s="19"/>
      <c r="H70" s="56"/>
      <c r="I70" s="55"/>
    </row>
    <row r="71" spans="1:9" ht="99.95"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464</v>
      </c>
      <c r="F73" s="12"/>
      <c r="G73" s="19"/>
      <c r="H73" s="56"/>
      <c r="I73" s="55"/>
    </row>
    <row r="74" spans="1:9" ht="99.95"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464</v>
      </c>
      <c r="F74" s="12"/>
      <c r="G74" s="19"/>
      <c r="H74" s="56"/>
      <c r="I74" s="55"/>
    </row>
    <row r="75" spans="1:9"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464</v>
      </c>
      <c r="F75" s="12"/>
      <c r="G75" s="19"/>
      <c r="H75" s="56"/>
      <c r="I75" s="55"/>
    </row>
    <row r="76" spans="1:9" ht="99.95"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464</v>
      </c>
      <c r="F76" s="12"/>
      <c r="G76" s="19"/>
      <c r="H76" s="56"/>
      <c r="I76" s="55"/>
    </row>
    <row r="77" spans="1:9" ht="99.95"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464</v>
      </c>
      <c r="F77" s="12"/>
      <c r="G77" s="19"/>
      <c r="H77" s="56"/>
      <c r="I77" s="55"/>
    </row>
    <row r="78" spans="1:9" ht="99.95"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464</v>
      </c>
      <c r="F78" s="12"/>
      <c r="G78" s="19"/>
      <c r="H78" s="56"/>
      <c r="I78" s="55"/>
    </row>
    <row r="79" spans="1:9" ht="99.95"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464</v>
      </c>
      <c r="F79" s="12"/>
      <c r="G79" s="19"/>
      <c r="H79" s="56"/>
      <c r="I79" s="55"/>
    </row>
    <row r="80" spans="1:9" ht="99.95"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464</v>
      </c>
      <c r="F80" s="12"/>
      <c r="G80" s="19"/>
      <c r="H80" s="56"/>
      <c r="I80" s="55"/>
    </row>
    <row r="81" spans="1:9" ht="99.95"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464</v>
      </c>
      <c r="F81" s="12"/>
      <c r="G81" s="19"/>
      <c r="H81" s="56"/>
      <c r="I81" s="55"/>
    </row>
    <row r="82" spans="1:9" ht="99.95"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464</v>
      </c>
      <c r="F82" s="12"/>
      <c r="G82" s="19"/>
      <c r="H82" s="56"/>
      <c r="I82" s="55"/>
    </row>
    <row r="83" spans="1:9" ht="99.95"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464</v>
      </c>
      <c r="F83" s="12"/>
      <c r="G83" s="19"/>
      <c r="H83" s="56"/>
      <c r="I83" s="55"/>
    </row>
    <row r="84" spans="1:9" ht="99.95"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464</v>
      </c>
      <c r="F84" s="12"/>
      <c r="G84" s="19"/>
      <c r="H84" s="56"/>
      <c r="I84" s="55"/>
    </row>
    <row r="85" spans="1:9" ht="99.95"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464</v>
      </c>
      <c r="F85" s="12"/>
      <c r="G85" s="19"/>
      <c r="H85" s="56"/>
      <c r="I85" s="55"/>
    </row>
    <row r="86" spans="1:9" ht="99.95"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464</v>
      </c>
      <c r="F86" s="12"/>
      <c r="G86" s="19"/>
      <c r="H86" s="56"/>
      <c r="I86" s="55"/>
    </row>
    <row r="87" spans="1:9" ht="99.95"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customHeight="1">
      <c r="A92" s="86" t="str">
        <f>Criteres!B92</f>
        <v>Formulaires</v>
      </c>
      <c r="B92" s="87" t="str">
        <f>Criteres!C92</f>
        <v>11.1</v>
      </c>
      <c r="C92" s="87" t="str">
        <f>Criteres!D92</f>
        <v>A</v>
      </c>
      <c r="D92" s="88" t="str">
        <f>Criteres!E92</f>
        <v>Chaque champ de formulaire a-t-il une étiquette ?</v>
      </c>
      <c r="E92" s="13" t="s">
        <v>464</v>
      </c>
      <c r="F92" s="12"/>
      <c r="G92" s="19"/>
      <c r="H92" s="56"/>
      <c r="I92" s="55"/>
    </row>
    <row r="93" spans="1:9" ht="99.95"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464</v>
      </c>
      <c r="F93" s="12"/>
      <c r="G93" s="19"/>
      <c r="H93" s="56"/>
      <c r="I93" s="55"/>
    </row>
    <row r="94" spans="1:9" ht="99.95"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464</v>
      </c>
      <c r="F94" s="12"/>
      <c r="G94" s="19"/>
      <c r="H94" s="56"/>
      <c r="I94" s="55"/>
    </row>
    <row r="95" spans="1:9" ht="99.95"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464</v>
      </c>
      <c r="F95" s="12"/>
      <c r="G95" s="19"/>
      <c r="H95" s="56"/>
      <c r="I95" s="55"/>
    </row>
    <row r="96" spans="1:9" ht="99.95" customHeight="1">
      <c r="A96" s="86" t="str">
        <f>Criteres!B96</f>
        <v>Formulaires</v>
      </c>
      <c r="B96" s="87" t="str">
        <f>Criteres!C96</f>
        <v>11.5</v>
      </c>
      <c r="C96" s="87" t="str">
        <f>Criteres!D96</f>
        <v>A</v>
      </c>
      <c r="D96" s="88" t="str">
        <f>Criteres!E96</f>
        <v>Dans chaque formulaire, les champs de même nature sont-ils regroupés, si nécessaire ?</v>
      </c>
      <c r="E96" s="13" t="s">
        <v>464</v>
      </c>
      <c r="F96" s="12"/>
      <c r="G96" s="19"/>
      <c r="H96" s="56"/>
      <c r="I96" s="55"/>
    </row>
    <row r="97" spans="1:9" ht="99.95" customHeight="1">
      <c r="A97" s="86" t="str">
        <f>Criteres!B97</f>
        <v>Formulaires</v>
      </c>
      <c r="B97" s="87" t="str">
        <f>Criteres!C97</f>
        <v>11.6</v>
      </c>
      <c r="C97" s="87" t="str">
        <f>Criteres!D97</f>
        <v>A</v>
      </c>
      <c r="D97" s="88" t="str">
        <f>Criteres!E97</f>
        <v>Dans chaque formulaire, chaque regroupement de champs de formulaire a-t-il une légende ?</v>
      </c>
      <c r="E97" s="13" t="s">
        <v>464</v>
      </c>
      <c r="F97" s="12"/>
      <c r="G97" s="19"/>
      <c r="H97" s="56"/>
      <c r="I97" s="55"/>
    </row>
    <row r="98" spans="1:9" ht="99.95"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464</v>
      </c>
      <c r="F98" s="12"/>
      <c r="G98" s="19"/>
      <c r="H98" s="56"/>
      <c r="I98" s="55"/>
    </row>
    <row r="99" spans="1:9" ht="99.95"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464</v>
      </c>
      <c r="F99" s="12"/>
      <c r="G99" s="19"/>
      <c r="H99" s="56"/>
      <c r="I99" s="55"/>
    </row>
    <row r="100" spans="1:9"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464</v>
      </c>
      <c r="F100" s="12"/>
      <c r="G100" s="19"/>
      <c r="H100" s="56"/>
      <c r="I100" s="55"/>
    </row>
    <row r="101" spans="1:9" ht="99.95"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464</v>
      </c>
      <c r="F101" s="12"/>
      <c r="G101" s="19"/>
      <c r="H101" s="56"/>
      <c r="I101" s="55"/>
    </row>
    <row r="102" spans="1:9" ht="99.95"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464</v>
      </c>
      <c r="F102" s="12"/>
      <c r="G102" s="19"/>
      <c r="H102" s="56"/>
      <c r="I102" s="55"/>
    </row>
    <row r="103" spans="1:9" ht="99.95"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464</v>
      </c>
      <c r="F103" s="12"/>
      <c r="G103" s="19"/>
      <c r="H103" s="56"/>
      <c r="I103" s="55"/>
    </row>
    <row r="104" spans="1:9" ht="99.95"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464</v>
      </c>
      <c r="F104" s="12"/>
      <c r="G104" s="19"/>
      <c r="H104" s="56"/>
      <c r="I104" s="55"/>
    </row>
    <row r="105" spans="1:9" ht="99.95"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464</v>
      </c>
      <c r="F108" s="12"/>
      <c r="G108" s="19"/>
      <c r="H108" s="56"/>
      <c r="I108" s="55"/>
    </row>
    <row r="109" spans="1:9" ht="99.95"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464</v>
      </c>
      <c r="F109" s="12"/>
      <c r="G109" s="19"/>
      <c r="H109" s="56"/>
      <c r="I109" s="55"/>
    </row>
    <row r="110" spans="1:9" ht="99.95" customHeight="1">
      <c r="A110" s="86" t="str">
        <f>Criteres!B110</f>
        <v>Navigation</v>
      </c>
      <c r="B110" s="87" t="str">
        <f>Criteres!C110</f>
        <v>12.3</v>
      </c>
      <c r="C110" s="87" t="str">
        <f>Criteres!D110</f>
        <v>AA</v>
      </c>
      <c r="D110" s="88" t="str">
        <f>Criteres!E110</f>
        <v>La page « plan du site » est-elle pertinente ?</v>
      </c>
      <c r="E110" s="13" t="s">
        <v>464</v>
      </c>
      <c r="F110" s="12"/>
      <c r="G110" s="19"/>
      <c r="H110" s="56"/>
      <c r="I110" s="55"/>
    </row>
    <row r="111" spans="1:9" ht="99.95"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464</v>
      </c>
      <c r="F111" s="12"/>
      <c r="G111" s="19"/>
      <c r="H111" s="56"/>
      <c r="I111" s="55"/>
    </row>
    <row r="112" spans="1:9" ht="99.95"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464</v>
      </c>
      <c r="F112" s="12"/>
      <c r="G112" s="19"/>
      <c r="H112" s="56"/>
      <c r="I112" s="55"/>
    </row>
    <row r="113" spans="1:9" ht="99.95"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464</v>
      </c>
      <c r="F113" s="12"/>
      <c r="G113" s="19"/>
      <c r="H113" s="56"/>
      <c r="I113" s="55"/>
    </row>
    <row r="114" spans="1:9" ht="99.95"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464</v>
      </c>
      <c r="F114" s="12"/>
      <c r="G114" s="19"/>
      <c r="H114" s="56"/>
      <c r="I114" s="55"/>
    </row>
    <row r="115" spans="1:9" ht="99.95" customHeight="1">
      <c r="A115" s="86" t="str">
        <f>Criteres!B115</f>
        <v>Navigation</v>
      </c>
      <c r="B115" s="87" t="str">
        <f>Criteres!C115</f>
        <v>12.8</v>
      </c>
      <c r="C115" s="87" t="str">
        <f>Criteres!D115</f>
        <v>A</v>
      </c>
      <c r="D115" s="88" t="str">
        <f>Criteres!E115</f>
        <v>Dans chaque page web, l'ordre de tabulation est-il cohérent ?</v>
      </c>
      <c r="E115" s="13" t="s">
        <v>464</v>
      </c>
      <c r="F115" s="12"/>
      <c r="G115" s="19"/>
      <c r="H115" s="56"/>
      <c r="I115" s="55"/>
    </row>
    <row r="116" spans="1:9" ht="99.95"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464</v>
      </c>
      <c r="F116" s="12"/>
      <c r="G116" s="19"/>
      <c r="H116" s="56"/>
      <c r="I116" s="55"/>
    </row>
    <row r="117" spans="1:9" ht="99.95"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464</v>
      </c>
      <c r="F117" s="12"/>
      <c r="G117" s="19"/>
      <c r="H117" s="56"/>
      <c r="I117" s="55"/>
    </row>
    <row r="118" spans="1:9" ht="99.95"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464</v>
      </c>
      <c r="F118" s="12"/>
      <c r="G118" s="19"/>
      <c r="H118" s="56"/>
      <c r="I118" s="55"/>
    </row>
    <row r="119" spans="1:9" ht="99.95"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464</v>
      </c>
      <c r="F122" s="12"/>
      <c r="G122" s="19"/>
      <c r="H122" s="56"/>
      <c r="I122" s="55"/>
    </row>
    <row r="123" spans="1:9" ht="99.95"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464</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464</v>
      </c>
      <c r="F124" s="12"/>
      <c r="G124" s="19"/>
      <c r="H124" s="56"/>
      <c r="I124" s="55"/>
    </row>
    <row r="125" spans="1:9" ht="99.95"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464</v>
      </c>
      <c r="F125" s="12"/>
      <c r="G125" s="19"/>
      <c r="H125" s="56"/>
      <c r="I125" s="55"/>
    </row>
    <row r="126" spans="1:9" ht="99.95"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464</v>
      </c>
      <c r="F126" s="12"/>
      <c r="G126" s="19"/>
      <c r="H126" s="56"/>
      <c r="I126" s="55"/>
    </row>
    <row r="127" spans="1:9" ht="99.95"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464</v>
      </c>
      <c r="F127" s="12"/>
      <c r="G127" s="19"/>
      <c r="H127" s="56"/>
      <c r="I127" s="55"/>
    </row>
    <row r="128" spans="1:9" ht="99.95"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464</v>
      </c>
      <c r="F128" s="12"/>
      <c r="G128" s="19"/>
      <c r="H128" s="56"/>
      <c r="I128" s="55"/>
    </row>
    <row r="129" spans="1:9" ht="99.95"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464</v>
      </c>
      <c r="F129" s="12"/>
      <c r="G129" s="19"/>
      <c r="H129" s="56"/>
      <c r="I129" s="55"/>
    </row>
    <row r="130" spans="1:9" ht="99.95"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464</v>
      </c>
      <c r="F130" s="12"/>
      <c r="G130" s="19"/>
      <c r="H130" s="56"/>
      <c r="I130" s="55"/>
    </row>
    <row r="131" spans="1:9" ht="99.95"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464</v>
      </c>
      <c r="F131" s="12"/>
      <c r="G131" s="19"/>
      <c r="H131" s="56"/>
      <c r="I131" s="55"/>
    </row>
    <row r="132" spans="1:9" ht="99.95"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464</v>
      </c>
      <c r="F132" s="12"/>
      <c r="G132" s="19"/>
      <c r="H132" s="56"/>
      <c r="I132" s="55"/>
    </row>
    <row r="133" spans="1:9" ht="99.95"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464</v>
      </c>
      <c r="F133" s="12"/>
      <c r="G133" s="19"/>
      <c r="H133" s="56"/>
      <c r="I133" s="55"/>
    </row>
    <row r="134" spans="1:9" ht="99.95"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36" xr:uid="{00000000-0009-0000-0000-00000F000000}"/>
  <mergeCells count="2">
    <mergeCell ref="A1:C1"/>
    <mergeCell ref="A2:C2"/>
  </mergeCells>
  <conditionalFormatting sqref="E5:E136">
    <cfRule type="cellIs" dxfId="392" priority="10" operator="equal">
      <formula>"c"</formula>
    </cfRule>
    <cfRule type="cellIs" dxfId="391" priority="11" operator="equal">
      <formula>"nc"</formula>
    </cfRule>
    <cfRule type="cellIs" dxfId="390" priority="12" operator="equal">
      <formula>"na"</formula>
    </cfRule>
    <cfRule type="cellIs" dxfId="389" priority="13" operator="equal">
      <formula>"nt"</formula>
    </cfRule>
  </conditionalFormatting>
  <conditionalFormatting sqref="F4:F136">
    <cfRule type="cellIs" dxfId="388" priority="9" operator="equal">
      <formula>"D"</formula>
    </cfRule>
  </conditionalFormatting>
  <conditionalFormatting sqref="E137:E140">
    <cfRule type="cellIs" dxfId="387" priority="5" operator="equal">
      <formula>"c"</formula>
    </cfRule>
    <cfRule type="cellIs" dxfId="386" priority="6" operator="equal">
      <formula>"nc"</formula>
    </cfRule>
    <cfRule type="cellIs" dxfId="385" priority="7" operator="equal">
      <formula>"na"</formula>
    </cfRule>
    <cfRule type="cellIs" dxfId="384" priority="8" operator="equal">
      <formula>"nt"</formula>
    </cfRule>
  </conditionalFormatting>
  <conditionalFormatting sqref="E4">
    <cfRule type="cellIs" dxfId="383" priority="1" operator="equal">
      <formula>"c"</formula>
    </cfRule>
    <cfRule type="cellIs" dxfId="382" priority="2" operator="equal">
      <formula>"nc"</formula>
    </cfRule>
    <cfRule type="cellIs" dxfId="381" priority="3" operator="equal">
      <formula>"na"</formula>
    </cfRule>
    <cfRule type="cellIs" dxfId="380" priority="4" operator="equal">
      <formula>"nt"</formula>
    </cfRule>
  </conditionalFormatting>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rowBreaks count="4" manualBreakCount="4">
    <brk id="19" max="16383" man="1"/>
    <brk id="41" max="16383" man="1"/>
    <brk id="75" max="16383" man="1"/>
    <brk id="10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filterMode="1"/>
  <dimension ref="A1:AMJ140"/>
  <sheetViews>
    <sheetView zoomScaleNormal="100" workbookViewId="0">
      <pane xSplit="6" ySplit="3" topLeftCell="G4" activePane="bottomRight" state="frozen"/>
      <selection activeCell="J2" sqref="J2"/>
      <selection pane="topRight" activeCell="J2" sqref="J2"/>
      <selection pane="bottomLeft" activeCell="J2" sqref="J2"/>
      <selection pane="bottomRight" activeCell="G92" sqref="G9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Résultat de recherche jurisprudence constitutionnelle</v>
      </c>
      <c r="E1" s="119"/>
      <c r="F1" s="119"/>
      <c r="G1" s="119"/>
      <c r="H1" s="119"/>
      <c r="I1" s="75" t="s">
        <v>45</v>
      </c>
    </row>
    <row r="2" spans="1:1024" ht="63.75">
      <c r="A2" s="207" t="s">
        <v>458</v>
      </c>
      <c r="B2" s="207"/>
      <c r="C2" s="207"/>
      <c r="D2" s="120" t="str">
        <f>IF(LOOKUP(I1,Echantillon!A10:A67,Echantillon!C10:C67)&lt;&gt;0,LOOKUP(I1,Echantillon!A10:A67,Echantillon!C10:C67),"-")</f>
        <v>https://www.legifrance.gouv.fr/search/constit?tab_selection=constit&amp;searchField=ALL&amp;query=mariage&amp;page=1&amp;init=true&amp;dateDecision=</v>
      </c>
      <c r="E2" s="120"/>
      <c r="F2" s="120"/>
      <c r="G2" s="120"/>
      <c r="H2" s="120"/>
      <c r="I2" s="52"/>
      <c r="J2" s="162">
        <f>SUM(J4:J140)</f>
        <v>3</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8" t="s">
        <v>517</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10"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10"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10"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10"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10"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10"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10"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10"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10"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10"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10"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10" ht="147">
      <c r="A92" s="86" t="str">
        <f>Criteres!B92</f>
        <v>Formulaires</v>
      </c>
      <c r="B92" s="87" t="str">
        <f>Criteres!C92</f>
        <v>11.1</v>
      </c>
      <c r="C92" s="87" t="str">
        <f>Criteres!D92</f>
        <v>A</v>
      </c>
      <c r="D92" s="88" t="str">
        <f>Criteres!E92</f>
        <v>Chaque champ de formulaire a-t-il une étiquette ?</v>
      </c>
      <c r="E92" s="13" t="s">
        <v>424</v>
      </c>
      <c r="F92" s="12"/>
      <c r="G92" s="154" t="s">
        <v>518</v>
      </c>
      <c r="H92" s="56"/>
      <c r="I92" s="127"/>
      <c r="J92" s="162">
        <v>1</v>
      </c>
    </row>
    <row r="93" spans="1:10" ht="168">
      <c r="A93" s="86" t="str">
        <f>Criteres!B93</f>
        <v>Formulaires</v>
      </c>
      <c r="B93" s="87" t="str">
        <f>Criteres!C93</f>
        <v>11.2</v>
      </c>
      <c r="C93" s="87" t="str">
        <f>Criteres!D93</f>
        <v>A</v>
      </c>
      <c r="D93" s="88" t="str">
        <f>Criteres!E93</f>
        <v>Chaque étiquette associée à un champ de formulaire est-elle pertinente (hors cas particuliers) ?</v>
      </c>
      <c r="E93" s="13" t="s">
        <v>424</v>
      </c>
      <c r="F93" s="12"/>
      <c r="G93" s="114" t="s">
        <v>519</v>
      </c>
      <c r="H93" s="56"/>
      <c r="I93" s="127"/>
    </row>
    <row r="94" spans="1:10"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10"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10"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10"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10"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10"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10"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424</v>
      </c>
      <c r="F100" s="12"/>
      <c r="G100" s="154" t="s">
        <v>520</v>
      </c>
      <c r="H100" s="56"/>
      <c r="I100" s="127"/>
      <c r="J100" s="162">
        <v>1</v>
      </c>
    </row>
    <row r="101" spans="1:10"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10"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10"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10"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10"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10"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10"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10"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10"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10"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10"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10"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3C20448B-79A8-464F-9009-2992455A95B9}">
    <filterColumn colId="6">
      <customFilters>
        <customFilter operator="notEqual" val=" "/>
      </customFilters>
    </filterColumn>
  </autoFilter>
  <mergeCells count="2">
    <mergeCell ref="A1:C1"/>
    <mergeCell ref="A2:C2"/>
  </mergeCells>
  <conditionalFormatting sqref="E13 E19 E33:E39 E48:E136">
    <cfRule type="cellIs" dxfId="379" priority="10" operator="equal">
      <formula>"c"</formula>
    </cfRule>
    <cfRule type="cellIs" dxfId="378" priority="11" operator="equal">
      <formula>"nc"</formula>
    </cfRule>
    <cfRule type="cellIs" dxfId="377" priority="12" operator="equal">
      <formula>"na"</formula>
    </cfRule>
    <cfRule type="cellIs" dxfId="376" priority="13" operator="equal">
      <formula>"nt"</formula>
    </cfRule>
  </conditionalFormatting>
  <conditionalFormatting sqref="F4:F136">
    <cfRule type="cellIs" dxfId="375" priority="9" operator="equal">
      <formula>"D"</formula>
    </cfRule>
  </conditionalFormatting>
  <conditionalFormatting sqref="E137:E140">
    <cfRule type="cellIs" dxfId="374" priority="5" operator="equal">
      <formula>"c"</formula>
    </cfRule>
    <cfRule type="cellIs" dxfId="373" priority="6" operator="equal">
      <formula>"nc"</formula>
    </cfRule>
    <cfRule type="cellIs" dxfId="372" priority="7" operator="equal">
      <formula>"na"</formula>
    </cfRule>
    <cfRule type="cellIs" dxfId="371" priority="8" operator="equal">
      <formula>"nt"</formula>
    </cfRule>
  </conditionalFormatting>
  <conditionalFormatting sqref="E4:E12 E14:E18 E20:E32 E40:E47">
    <cfRule type="cellIs" dxfId="370" priority="1" operator="equal">
      <formula>"c"</formula>
    </cfRule>
    <cfRule type="cellIs" dxfId="369" priority="2" operator="equal">
      <formula>"nc"</formula>
    </cfRule>
    <cfRule type="cellIs" dxfId="368" priority="3" operator="equal">
      <formula>"na"</formula>
    </cfRule>
    <cfRule type="cellIs" dxfId="367" priority="4" operator="equal">
      <formula>"nt"</formula>
    </cfRule>
  </conditionalFormatting>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rowBreaks count="4" manualBreakCount="4">
    <brk id="19" max="16383" man="1"/>
    <brk id="41" max="16383" man="1"/>
    <brk id="75" max="16383" man="1"/>
    <brk id="10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filterMode="1">
    <tabColor rgb="FFF2EBC7"/>
  </sheetPr>
  <dimension ref="A1:AMJ140"/>
  <sheetViews>
    <sheetView workbookViewId="0">
      <selection activeCell="J2" sqref="A1:AMJ140"/>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Texte de jurisprudence constitutionnelle</v>
      </c>
      <c r="E1" s="119"/>
      <c r="F1" s="119"/>
      <c r="G1" s="119"/>
      <c r="H1" s="119"/>
      <c r="I1" s="75" t="s">
        <v>48</v>
      </c>
    </row>
    <row r="2" spans="1:1024" ht="38.25">
      <c r="A2" s="207" t="s">
        <v>458</v>
      </c>
      <c r="B2" s="207"/>
      <c r="C2" s="207"/>
      <c r="D2" s="120" t="str">
        <f>IF(LOOKUP(I1,Echantillon!A10:A67,Echantillon!C10:C67)&lt;&gt;0,LOOKUP(I1,Echantillon!A10:A67,Echantillon!C10:C67),"-")</f>
        <v>https://www.legifrance.gouv.fr/cons/id/CONSTEXT000037434561</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14"/>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424</v>
      </c>
      <c r="F58" s="12"/>
      <c r="G58" s="114" t="s">
        <v>521</v>
      </c>
      <c r="H58" s="56"/>
      <c r="I58" s="133"/>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t="s">
        <v>482</v>
      </c>
      <c r="G65" s="114" t="s">
        <v>522</v>
      </c>
      <c r="H65" s="56" t="s">
        <v>523</v>
      </c>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425</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11000000}">
    <filterColumn colId="2">
      <filters>
        <filter val="A"/>
        <filter val="AA"/>
      </filters>
    </filterColumn>
    <filterColumn colId="4">
      <filters>
        <filter val="C"/>
        <filter val="NC"/>
      </filters>
    </filterColumn>
    <filterColumn colId="6">
      <customFilters>
        <customFilter operator="notEqual" val=" "/>
      </customFilters>
    </filterColumn>
  </autoFilter>
  <mergeCells count="2">
    <mergeCell ref="A1:C1"/>
    <mergeCell ref="A2:C2"/>
  </mergeCells>
  <conditionalFormatting sqref="E13 E19 E33:E39 E48:E136">
    <cfRule type="cellIs" dxfId="366" priority="10" operator="equal">
      <formula>"c"</formula>
    </cfRule>
    <cfRule type="cellIs" dxfId="365" priority="11" operator="equal">
      <formula>"nc"</formula>
    </cfRule>
    <cfRule type="cellIs" dxfId="364" priority="12" operator="equal">
      <formula>"na"</formula>
    </cfRule>
    <cfRule type="cellIs" dxfId="363" priority="13" operator="equal">
      <formula>"nt"</formula>
    </cfRule>
  </conditionalFormatting>
  <conditionalFormatting sqref="F4:F136">
    <cfRule type="cellIs" dxfId="362" priority="9" operator="equal">
      <formula>"D"</formula>
    </cfRule>
  </conditionalFormatting>
  <conditionalFormatting sqref="E137:E140">
    <cfRule type="cellIs" dxfId="361" priority="5" operator="equal">
      <formula>"c"</formula>
    </cfRule>
    <cfRule type="cellIs" dxfId="360" priority="6" operator="equal">
      <formula>"nc"</formula>
    </cfRule>
    <cfRule type="cellIs" dxfId="359" priority="7" operator="equal">
      <formula>"na"</formula>
    </cfRule>
    <cfRule type="cellIs" dxfId="358" priority="8" operator="equal">
      <formula>"nt"</formula>
    </cfRule>
  </conditionalFormatting>
  <conditionalFormatting sqref="E4:E12 E14:E18 E20:E32 E40:E47">
    <cfRule type="cellIs" dxfId="357" priority="1" operator="equal">
      <formula>"c"</formula>
    </cfRule>
    <cfRule type="cellIs" dxfId="356" priority="2" operator="equal">
      <formula>"nc"</formula>
    </cfRule>
    <cfRule type="cellIs" dxfId="355" priority="3" operator="equal">
      <formula>"na"</formula>
    </cfRule>
    <cfRule type="cellIs" dxfId="354" priority="4" operator="equal">
      <formula>"nt"</formula>
    </cfRule>
  </conditionalFormatting>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rowBreaks count="4" manualBreakCount="4">
    <brk id="19" max="16383" man="1"/>
    <brk id="41" max="16383" man="1"/>
    <brk id="75" max="16383" man="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G51"/>
  <sheetViews>
    <sheetView workbookViewId="0">
      <pane xSplit="2" ySplit="9" topLeftCell="D10" activePane="bottomRight" state="frozen"/>
      <selection pane="topRight" activeCell="C1" sqref="C1"/>
      <selection pane="bottomLeft" activeCell="A10" sqref="A10"/>
      <selection pane="bottomRight" activeCell="B45" sqref="B45"/>
    </sheetView>
  </sheetViews>
  <sheetFormatPr baseColWidth="10" defaultColWidth="8.7109375" defaultRowHeight="15"/>
  <cols>
    <col min="1" max="1" width="21" customWidth="1"/>
    <col min="2" max="2" width="27.7109375" customWidth="1"/>
    <col min="3" max="4" width="72" style="1" customWidth="1"/>
    <col min="5" max="5" width="10.85546875" style="1" customWidth="1"/>
    <col min="6" max="6" width="50.42578125" bestFit="1" customWidth="1"/>
    <col min="7" max="7" width="92" customWidth="1"/>
  </cols>
  <sheetData>
    <row r="1" spans="1:7" ht="35.25" customHeight="1">
      <c r="A1" s="168" t="s">
        <v>0</v>
      </c>
      <c r="B1" s="168"/>
      <c r="C1" s="168"/>
      <c r="D1" s="168"/>
      <c r="E1" s="168"/>
      <c r="F1" s="168"/>
    </row>
    <row r="2" spans="1:7" ht="15" customHeight="1">
      <c r="A2" s="169" t="s">
        <v>1</v>
      </c>
      <c r="B2" s="169"/>
      <c r="C2" s="169"/>
      <c r="D2" s="169"/>
      <c r="E2" s="169"/>
      <c r="F2" s="169"/>
    </row>
    <row r="3" spans="1:7">
      <c r="A3" s="51" t="s">
        <v>2</v>
      </c>
      <c r="B3" s="170"/>
      <c r="C3" s="171"/>
      <c r="D3" s="171"/>
      <c r="E3" s="171"/>
      <c r="F3" s="172"/>
    </row>
    <row r="4" spans="1:7">
      <c r="A4" s="51" t="s">
        <v>3</v>
      </c>
      <c r="B4" s="173"/>
      <c r="C4" s="171"/>
      <c r="D4" s="171"/>
      <c r="E4" s="171"/>
      <c r="F4" s="172"/>
    </row>
    <row r="5" spans="1:7">
      <c r="A5" s="51" t="s">
        <v>4</v>
      </c>
      <c r="B5" s="173"/>
      <c r="C5" s="171"/>
      <c r="D5" s="171"/>
      <c r="E5" s="171"/>
      <c r="F5" s="172"/>
    </row>
    <row r="6" spans="1:7">
      <c r="A6" s="51" t="s">
        <v>5</v>
      </c>
      <c r="B6" s="174"/>
      <c r="C6" s="171"/>
      <c r="D6" s="171"/>
      <c r="E6" s="171"/>
      <c r="F6" s="172"/>
    </row>
    <row r="7" spans="1:7">
      <c r="A7" s="51" t="s">
        <v>6</v>
      </c>
      <c r="B7" s="173" t="s">
        <v>7</v>
      </c>
      <c r="C7" s="171"/>
      <c r="D7" s="171"/>
      <c r="E7" s="171"/>
      <c r="F7" s="172"/>
    </row>
    <row r="8" spans="1:7">
      <c r="A8" s="11"/>
      <c r="B8" s="167"/>
      <c r="C8" s="167"/>
      <c r="D8" s="138"/>
      <c r="E8" s="138"/>
      <c r="F8" s="6"/>
    </row>
    <row r="9" spans="1:7" ht="29.25" thickBot="1">
      <c r="A9" s="29" t="s">
        <v>8</v>
      </c>
      <c r="B9" s="29" t="s">
        <v>9</v>
      </c>
      <c r="C9" s="29" t="s">
        <v>634</v>
      </c>
      <c r="D9" s="29" t="s">
        <v>635</v>
      </c>
      <c r="E9" s="29" t="s">
        <v>636</v>
      </c>
      <c r="F9" s="29" t="s">
        <v>10</v>
      </c>
      <c r="G9" s="29" t="s">
        <v>637</v>
      </c>
    </row>
    <row r="10" spans="1:7">
      <c r="A10" s="135" t="s">
        <v>11</v>
      </c>
      <c r="B10" s="50" t="s">
        <v>12</v>
      </c>
      <c r="C10" s="139" t="s">
        <v>582</v>
      </c>
      <c r="D10" s="144" t="s">
        <v>582</v>
      </c>
      <c r="E10" s="143" t="s">
        <v>631</v>
      </c>
      <c r="F10" s="53"/>
      <c r="G10" s="54" t="s">
        <v>13</v>
      </c>
    </row>
    <row r="11" spans="1:7" ht="28.5">
      <c r="A11" s="135" t="s">
        <v>14</v>
      </c>
      <c r="B11" s="50" t="s">
        <v>15</v>
      </c>
      <c r="C11" s="140" t="s">
        <v>583</v>
      </c>
      <c r="D11" s="144" t="s">
        <v>619</v>
      </c>
      <c r="E11" s="143" t="s">
        <v>631</v>
      </c>
      <c r="F11" s="53"/>
      <c r="G11" s="54" t="s">
        <v>16</v>
      </c>
    </row>
    <row r="12" spans="1:7" ht="28.5">
      <c r="A12" s="135" t="s">
        <v>17</v>
      </c>
      <c r="B12" s="50" t="s">
        <v>18</v>
      </c>
      <c r="C12" s="140" t="s">
        <v>584</v>
      </c>
      <c r="D12" s="144" t="s">
        <v>584</v>
      </c>
      <c r="E12" s="143" t="s">
        <v>631</v>
      </c>
      <c r="F12" s="53"/>
      <c r="G12" s="54" t="s">
        <v>19</v>
      </c>
    </row>
    <row r="13" spans="1:7" ht="28.5">
      <c r="A13" s="135" t="s">
        <v>20</v>
      </c>
      <c r="B13" s="50" t="s">
        <v>21</v>
      </c>
      <c r="C13" s="140" t="s">
        <v>585</v>
      </c>
      <c r="D13" s="144" t="s">
        <v>620</v>
      </c>
      <c r="E13" s="143" t="s">
        <v>631</v>
      </c>
      <c r="F13" s="53"/>
      <c r="G13" s="54" t="s">
        <v>22</v>
      </c>
    </row>
    <row r="14" spans="1:7" ht="28.5">
      <c r="A14" s="135" t="s">
        <v>23</v>
      </c>
      <c r="B14" s="50" t="s">
        <v>24</v>
      </c>
      <c r="C14" s="140" t="s">
        <v>586</v>
      </c>
      <c r="D14" s="144" t="s">
        <v>586</v>
      </c>
      <c r="E14" s="143" t="s">
        <v>631</v>
      </c>
      <c r="F14" s="53"/>
      <c r="G14" s="54" t="s">
        <v>25</v>
      </c>
    </row>
    <row r="15" spans="1:7" ht="28.5">
      <c r="A15" s="135" t="s">
        <v>26</v>
      </c>
      <c r="B15" s="50" t="s">
        <v>27</v>
      </c>
      <c r="C15" s="140" t="s">
        <v>587</v>
      </c>
      <c r="D15" s="144" t="s">
        <v>587</v>
      </c>
      <c r="E15" s="143" t="s">
        <v>631</v>
      </c>
      <c r="F15" s="53"/>
      <c r="G15" s="54" t="s">
        <v>28</v>
      </c>
    </row>
    <row r="16" spans="1:7" ht="42.75">
      <c r="A16" s="135" t="s">
        <v>29</v>
      </c>
      <c r="B16" s="50" t="s">
        <v>30</v>
      </c>
      <c r="C16" s="140" t="s">
        <v>588</v>
      </c>
      <c r="D16" s="144" t="s">
        <v>621</v>
      </c>
      <c r="E16" s="143" t="s">
        <v>631</v>
      </c>
      <c r="F16" s="53"/>
      <c r="G16" s="54" t="s">
        <v>31</v>
      </c>
    </row>
    <row r="17" spans="1:7" ht="42.75">
      <c r="A17" s="135" t="s">
        <v>32</v>
      </c>
      <c r="B17" s="50" t="s">
        <v>33</v>
      </c>
      <c r="C17" s="140" t="s">
        <v>589</v>
      </c>
      <c r="D17" s="144" t="s">
        <v>622</v>
      </c>
      <c r="E17" s="143" t="s">
        <v>631</v>
      </c>
      <c r="F17" s="53"/>
      <c r="G17" s="54" t="s">
        <v>34</v>
      </c>
    </row>
    <row r="18" spans="1:7" ht="29.25">
      <c r="A18" s="135" t="s">
        <v>35</v>
      </c>
      <c r="B18" s="50" t="s">
        <v>36</v>
      </c>
      <c r="C18" s="140" t="s">
        <v>590</v>
      </c>
      <c r="D18" s="144" t="s">
        <v>623</v>
      </c>
      <c r="E18" s="143" t="s">
        <v>631</v>
      </c>
      <c r="F18" s="53"/>
      <c r="G18" s="121" t="s">
        <v>37</v>
      </c>
    </row>
    <row r="19" spans="1:7" ht="42.75">
      <c r="A19" s="135" t="s">
        <v>38</v>
      </c>
      <c r="B19" s="50" t="s">
        <v>39</v>
      </c>
      <c r="C19" s="140" t="s">
        <v>591</v>
      </c>
      <c r="D19" s="144" t="s">
        <v>624</v>
      </c>
      <c r="E19" s="143" t="s">
        <v>631</v>
      </c>
      <c r="F19" s="53"/>
      <c r="G19" s="121" t="s">
        <v>40</v>
      </c>
    </row>
    <row r="20" spans="1:7" ht="28.5">
      <c r="A20" s="135" t="s">
        <v>41</v>
      </c>
      <c r="B20" s="148" t="s">
        <v>42</v>
      </c>
      <c r="C20" s="140" t="s">
        <v>592</v>
      </c>
      <c r="D20" s="144"/>
      <c r="E20" s="143" t="s">
        <v>631</v>
      </c>
      <c r="F20" s="53" t="s">
        <v>44</v>
      </c>
      <c r="G20" s="121" t="s">
        <v>43</v>
      </c>
    </row>
    <row r="21" spans="1:7" ht="42.75">
      <c r="A21" s="135" t="s">
        <v>45</v>
      </c>
      <c r="B21" s="50" t="s">
        <v>46</v>
      </c>
      <c r="C21" s="140" t="s">
        <v>593</v>
      </c>
      <c r="D21" s="144" t="s">
        <v>625</v>
      </c>
      <c r="E21" s="143" t="s">
        <v>631</v>
      </c>
      <c r="F21" s="53"/>
      <c r="G21" s="122" t="s">
        <v>47</v>
      </c>
    </row>
    <row r="22" spans="1:7" ht="28.5">
      <c r="A22" s="135" t="s">
        <v>48</v>
      </c>
      <c r="B22" s="50" t="s">
        <v>49</v>
      </c>
      <c r="C22" s="140" t="s">
        <v>594</v>
      </c>
      <c r="D22" s="144" t="s">
        <v>594</v>
      </c>
      <c r="E22" s="143" t="s">
        <v>631</v>
      </c>
      <c r="F22" s="53"/>
      <c r="G22" s="122" t="s">
        <v>50</v>
      </c>
    </row>
    <row r="23" spans="1:7" ht="42.75">
      <c r="A23" s="135" t="s">
        <v>51</v>
      </c>
      <c r="B23" s="50" t="s">
        <v>52</v>
      </c>
      <c r="C23" s="140" t="s">
        <v>595</v>
      </c>
      <c r="D23" s="144" t="s">
        <v>626</v>
      </c>
      <c r="E23" s="143" t="s">
        <v>631</v>
      </c>
      <c r="F23" s="53"/>
      <c r="G23" s="122" t="s">
        <v>53</v>
      </c>
    </row>
    <row r="24" spans="1:7" ht="28.5">
      <c r="A24" s="135" t="s">
        <v>54</v>
      </c>
      <c r="B24" s="50" t="s">
        <v>55</v>
      </c>
      <c r="C24" s="140" t="s">
        <v>596</v>
      </c>
      <c r="D24" s="144" t="s">
        <v>596</v>
      </c>
      <c r="E24" s="143" t="s">
        <v>631</v>
      </c>
      <c r="F24" s="53"/>
      <c r="G24" s="122" t="s">
        <v>56</v>
      </c>
    </row>
    <row r="25" spans="1:7" ht="42.75">
      <c r="A25" s="135" t="s">
        <v>57</v>
      </c>
      <c r="B25" s="50" t="s">
        <v>58</v>
      </c>
      <c r="C25" s="140" t="s">
        <v>597</v>
      </c>
      <c r="D25" s="144" t="s">
        <v>597</v>
      </c>
      <c r="E25" s="143" t="s">
        <v>631</v>
      </c>
      <c r="F25" s="53"/>
      <c r="G25" s="122" t="s">
        <v>59</v>
      </c>
    </row>
    <row r="26" spans="1:7" ht="28.5">
      <c r="A26" s="135" t="s">
        <v>60</v>
      </c>
      <c r="B26" s="50" t="s">
        <v>61</v>
      </c>
      <c r="C26" s="140" t="s">
        <v>598</v>
      </c>
      <c r="D26" s="144" t="s">
        <v>598</v>
      </c>
      <c r="E26" s="143" t="s">
        <v>631</v>
      </c>
      <c r="F26" s="53"/>
      <c r="G26" s="122" t="s">
        <v>62</v>
      </c>
    </row>
    <row r="27" spans="1:7">
      <c r="A27" s="135" t="s">
        <v>63</v>
      </c>
      <c r="B27" s="50" t="s">
        <v>64</v>
      </c>
      <c r="C27" s="140" t="s">
        <v>599</v>
      </c>
      <c r="D27" s="144" t="s">
        <v>599</v>
      </c>
      <c r="E27" s="143" t="s">
        <v>631</v>
      </c>
      <c r="F27" s="53"/>
      <c r="G27" s="122" t="s">
        <v>65</v>
      </c>
    </row>
    <row r="28" spans="1:7" ht="71.25">
      <c r="A28" s="135" t="s">
        <v>66</v>
      </c>
      <c r="B28" s="50" t="s">
        <v>67</v>
      </c>
      <c r="C28" s="140" t="s">
        <v>600</v>
      </c>
      <c r="D28" s="144" t="s">
        <v>600</v>
      </c>
      <c r="E28" s="143" t="s">
        <v>631</v>
      </c>
      <c r="F28" s="53"/>
      <c r="G28" s="122" t="s">
        <v>68</v>
      </c>
    </row>
    <row r="29" spans="1:7" ht="42.75">
      <c r="A29" s="135" t="s">
        <v>69</v>
      </c>
      <c r="B29" s="50" t="s">
        <v>70</v>
      </c>
      <c r="C29" s="140" t="s">
        <v>601</v>
      </c>
      <c r="D29" s="144" t="s">
        <v>627</v>
      </c>
      <c r="E29" s="143" t="s">
        <v>631</v>
      </c>
      <c r="F29" s="53"/>
      <c r="G29" s="122" t="s">
        <v>71</v>
      </c>
    </row>
    <row r="30" spans="1:7">
      <c r="A30" s="135" t="s">
        <v>72</v>
      </c>
      <c r="B30" s="123" t="s">
        <v>73</v>
      </c>
      <c r="C30" s="140" t="s">
        <v>602</v>
      </c>
      <c r="D30" s="144" t="s">
        <v>602</v>
      </c>
      <c r="E30" s="143" t="s">
        <v>631</v>
      </c>
      <c r="F30" s="6"/>
      <c r="G30" s="126" t="s">
        <v>74</v>
      </c>
    </row>
    <row r="31" spans="1:7" ht="57">
      <c r="A31" s="135" t="s">
        <v>75</v>
      </c>
      <c r="B31" s="123" t="s">
        <v>76</v>
      </c>
      <c r="C31" s="140" t="s">
        <v>603</v>
      </c>
      <c r="D31" s="144" t="s">
        <v>628</v>
      </c>
      <c r="E31" s="143" t="s">
        <v>631</v>
      </c>
      <c r="F31" s="6"/>
      <c r="G31" s="122" t="s">
        <v>77</v>
      </c>
    </row>
    <row r="32" spans="1:7" ht="28.5">
      <c r="A32" s="135" t="s">
        <v>78</v>
      </c>
      <c r="B32" s="123" t="s">
        <v>79</v>
      </c>
      <c r="C32" s="140" t="s">
        <v>604</v>
      </c>
      <c r="D32" s="144" t="s">
        <v>604</v>
      </c>
      <c r="E32" s="143" t="s">
        <v>631</v>
      </c>
      <c r="F32" s="6"/>
      <c r="G32" s="122" t="s">
        <v>80</v>
      </c>
    </row>
    <row r="33" spans="1:7" ht="28.5">
      <c r="A33" s="135" t="s">
        <v>81</v>
      </c>
      <c r="B33" s="123" t="s">
        <v>82</v>
      </c>
      <c r="C33" s="140" t="s">
        <v>605</v>
      </c>
      <c r="D33" s="144" t="s">
        <v>629</v>
      </c>
      <c r="E33" s="143" t="s">
        <v>631</v>
      </c>
      <c r="F33" s="6"/>
      <c r="G33" s="122" t="s">
        <v>83</v>
      </c>
    </row>
    <row r="34" spans="1:7" ht="28.5">
      <c r="A34" s="135" t="s">
        <v>84</v>
      </c>
      <c r="B34" s="147" t="s">
        <v>85</v>
      </c>
      <c r="C34" s="140" t="s">
        <v>606</v>
      </c>
      <c r="D34" s="144"/>
      <c r="E34" s="143" t="s">
        <v>631</v>
      </c>
      <c r="F34" s="6" t="s">
        <v>87</v>
      </c>
      <c r="G34" s="122" t="s">
        <v>86</v>
      </c>
    </row>
    <row r="35" spans="1:7" ht="42.75">
      <c r="A35" s="135" t="s">
        <v>88</v>
      </c>
      <c r="B35" s="123" t="s">
        <v>89</v>
      </c>
      <c r="C35" s="140" t="s">
        <v>607</v>
      </c>
      <c r="D35" s="144" t="s">
        <v>607</v>
      </c>
      <c r="E35" s="143" t="s">
        <v>631</v>
      </c>
      <c r="F35" s="6"/>
      <c r="G35" s="122" t="s">
        <v>90</v>
      </c>
    </row>
    <row r="36" spans="1:7" ht="28.5">
      <c r="A36" s="135" t="s">
        <v>91</v>
      </c>
      <c r="B36" s="123" t="s">
        <v>92</v>
      </c>
      <c r="C36" s="140" t="s">
        <v>608</v>
      </c>
      <c r="D36" s="144" t="s">
        <v>608</v>
      </c>
      <c r="E36" s="143" t="s">
        <v>631</v>
      </c>
      <c r="F36" s="6"/>
      <c r="G36" s="122" t="s">
        <v>93</v>
      </c>
    </row>
    <row r="37" spans="1:7" ht="28.5">
      <c r="A37" s="135" t="s">
        <v>94</v>
      </c>
      <c r="B37" s="123" t="s">
        <v>95</v>
      </c>
      <c r="C37" s="140" t="s">
        <v>609</v>
      </c>
      <c r="D37" s="144" t="s">
        <v>609</v>
      </c>
      <c r="E37" s="143" t="s">
        <v>631</v>
      </c>
      <c r="F37" s="6"/>
      <c r="G37" s="122" t="s">
        <v>96</v>
      </c>
    </row>
    <row r="38" spans="1:7">
      <c r="A38" s="135" t="s">
        <v>97</v>
      </c>
      <c r="B38" s="123" t="s">
        <v>98</v>
      </c>
      <c r="C38" s="140" t="s">
        <v>610</v>
      </c>
      <c r="D38" s="144" t="s">
        <v>610</v>
      </c>
      <c r="E38" s="143" t="s">
        <v>631</v>
      </c>
      <c r="F38" s="6"/>
      <c r="G38" s="122" t="s">
        <v>99</v>
      </c>
    </row>
    <row r="39" spans="1:7" ht="28.5">
      <c r="A39" s="135" t="s">
        <v>100</v>
      </c>
      <c r="B39" s="123" t="s">
        <v>101</v>
      </c>
      <c r="C39" s="140" t="s">
        <v>611</v>
      </c>
      <c r="D39" s="144" t="s">
        <v>611</v>
      </c>
      <c r="E39" s="143" t="s">
        <v>631</v>
      </c>
      <c r="F39" s="6"/>
      <c r="G39" s="122" t="s">
        <v>102</v>
      </c>
    </row>
    <row r="40" spans="1:7" ht="28.5">
      <c r="A40" s="135" t="s">
        <v>103</v>
      </c>
      <c r="B40" s="123" t="s">
        <v>104</v>
      </c>
      <c r="C40" s="140" t="s">
        <v>612</v>
      </c>
      <c r="D40" s="144" t="s">
        <v>612</v>
      </c>
      <c r="E40" s="143" t="s">
        <v>631</v>
      </c>
      <c r="F40" s="6"/>
      <c r="G40" s="122" t="s">
        <v>105</v>
      </c>
    </row>
    <row r="41" spans="1:7" ht="28.5">
      <c r="A41" s="135" t="s">
        <v>106</v>
      </c>
      <c r="B41" s="123" t="s">
        <v>107</v>
      </c>
      <c r="C41" s="140" t="s">
        <v>613</v>
      </c>
      <c r="D41" s="144" t="s">
        <v>613</v>
      </c>
      <c r="E41" s="143" t="s">
        <v>631</v>
      </c>
      <c r="F41" s="6"/>
      <c r="G41" s="122" t="s">
        <v>108</v>
      </c>
    </row>
    <row r="42" spans="1:7" ht="28.5">
      <c r="A42" s="135" t="s">
        <v>109</v>
      </c>
      <c r="B42" s="123" t="s">
        <v>110</v>
      </c>
      <c r="C42" s="140" t="s">
        <v>614</v>
      </c>
      <c r="D42" s="144" t="s">
        <v>614</v>
      </c>
      <c r="E42" s="143" t="s">
        <v>631</v>
      </c>
      <c r="F42" s="6"/>
      <c r="G42" s="122" t="s">
        <v>111</v>
      </c>
    </row>
    <row r="43" spans="1:7" ht="28.5">
      <c r="A43" s="135" t="s">
        <v>112</v>
      </c>
      <c r="B43" s="123" t="s">
        <v>113</v>
      </c>
      <c r="C43" s="140" t="s">
        <v>615</v>
      </c>
      <c r="D43" s="144" t="s">
        <v>615</v>
      </c>
      <c r="E43" s="143" t="s">
        <v>631</v>
      </c>
      <c r="F43" s="6"/>
      <c r="G43" s="122" t="s">
        <v>114</v>
      </c>
    </row>
    <row r="44" spans="1:7">
      <c r="A44" s="135" t="s">
        <v>115</v>
      </c>
      <c r="B44" s="123" t="s">
        <v>116</v>
      </c>
      <c r="C44" s="140" t="s">
        <v>616</v>
      </c>
      <c r="D44" s="144" t="s">
        <v>616</v>
      </c>
      <c r="E44" s="143" t="s">
        <v>631</v>
      </c>
      <c r="F44" s="6"/>
      <c r="G44" s="122" t="s">
        <v>117</v>
      </c>
    </row>
    <row r="45" spans="1:7" ht="28.5">
      <c r="A45" s="135" t="s">
        <v>118</v>
      </c>
      <c r="B45" s="123" t="s">
        <v>119</v>
      </c>
      <c r="C45" s="140" t="s">
        <v>617</v>
      </c>
      <c r="D45" s="144" t="s">
        <v>630</v>
      </c>
      <c r="E45" s="160" t="s">
        <v>632</v>
      </c>
      <c r="F45" s="6"/>
      <c r="G45" s="122" t="s">
        <v>120</v>
      </c>
    </row>
    <row r="46" spans="1:7" ht="29.25" thickBot="1">
      <c r="A46" s="135" t="s">
        <v>121</v>
      </c>
      <c r="B46" s="123" t="s">
        <v>122</v>
      </c>
      <c r="C46" s="141" t="s">
        <v>618</v>
      </c>
      <c r="D46" s="144" t="s">
        <v>618</v>
      </c>
      <c r="E46" s="143" t="s">
        <v>631</v>
      </c>
      <c r="F46" s="6"/>
      <c r="G46" s="122" t="s">
        <v>123</v>
      </c>
    </row>
    <row r="47" spans="1:7">
      <c r="A47" s="135" t="s">
        <v>124</v>
      </c>
      <c r="B47" s="123"/>
      <c r="C47" s="122"/>
      <c r="D47" s="145"/>
      <c r="E47" s="143"/>
      <c r="F47" s="6"/>
    </row>
    <row r="48" spans="1:7">
      <c r="A48" s="135" t="s">
        <v>125</v>
      </c>
      <c r="B48" s="123"/>
      <c r="C48" s="122"/>
      <c r="D48" s="145"/>
      <c r="E48" s="143"/>
      <c r="F48" s="6"/>
    </row>
    <row r="49" spans="1:5">
      <c r="A49" s="135" t="s">
        <v>126</v>
      </c>
      <c r="B49" s="123"/>
      <c r="C49" s="122"/>
      <c r="D49" s="142"/>
      <c r="E49" s="142"/>
    </row>
    <row r="50" spans="1:5">
      <c r="D50" s="142"/>
      <c r="E50" s="142"/>
    </row>
    <row r="51" spans="1:5">
      <c r="D51" s="142"/>
      <c r="E51" s="142"/>
    </row>
  </sheetData>
  <mergeCells count="8">
    <mergeCell ref="B8:C8"/>
    <mergeCell ref="A1:F1"/>
    <mergeCell ref="A2:F2"/>
    <mergeCell ref="B3:F3"/>
    <mergeCell ref="B4:F4"/>
    <mergeCell ref="B5:F5"/>
    <mergeCell ref="B6:F6"/>
    <mergeCell ref="B7:F7"/>
  </mergeCells>
  <phoneticPr fontId="33" type="noConversion"/>
  <hyperlinks>
    <hyperlink ref="G10" r:id="rId1" xr:uid="{70D41D7B-64FF-48BD-BA5F-333D411079AF}"/>
    <hyperlink ref="G11" r:id="rId2" xr:uid="{D0D9D41F-B16E-47D0-8D9C-73B6CAB1A6F6}"/>
    <hyperlink ref="G12" r:id="rId3" xr:uid="{1965E517-57CD-4796-9B40-A9E050F8F0E1}"/>
    <hyperlink ref="G13" r:id="rId4" xr:uid="{910D2A72-9197-44F1-A0BB-E91AF1E423EF}"/>
    <hyperlink ref="G14" r:id="rId5" xr:uid="{871EB34C-0E1A-4710-9FDB-9A9D665A0ECD}"/>
    <hyperlink ref="G15" r:id="rId6" xr:uid="{402CE11D-B6D5-4B06-B8AC-FDCC9C851F9D}"/>
    <hyperlink ref="G16" r:id="rId7" location="LEGISCTA000006136513" xr:uid="{C1120B6E-42E9-4D4F-9337-F8FF6FFE443A}"/>
    <hyperlink ref="G17" r:id="rId8" xr:uid="{15A6AAFE-388E-466D-8CAC-B2E82B4CC82E}"/>
    <hyperlink ref="G18" r:id="rId9" xr:uid="{EEC8A69A-26CA-46F3-B30A-FE016FCFD56C}"/>
    <hyperlink ref="G19" r:id="rId10" xr:uid="{62D8E584-7993-499C-BD75-E2CF188528AF}"/>
    <hyperlink ref="G20" r:id="rId11" xr:uid="{227BC0E4-2C7C-4C56-9B66-6E645FDE4C44}"/>
    <hyperlink ref="G21" r:id="rId12" xr:uid="{F3AD38F1-C804-47E3-A73C-CF9B2BF39152}"/>
    <hyperlink ref="G22" r:id="rId13" xr:uid="{9403DD53-20C3-427D-8736-7EE06F78614E}"/>
    <hyperlink ref="G23" r:id="rId14" xr:uid="{E083644D-E9D8-4782-845D-6A19E5F4DD7C}"/>
    <hyperlink ref="G24" r:id="rId15" xr:uid="{C9E1A928-A036-4777-A19F-2398DA6BD12F}"/>
    <hyperlink ref="G25" r:id="rId16" xr:uid="{698A3A5A-79EF-4F1A-96DC-9A5BB43E5B86}"/>
    <hyperlink ref="G26" r:id="rId17" xr:uid="{D82EC1C1-AC9C-4ACF-A5FB-A08858B0B13F}"/>
    <hyperlink ref="G27" r:id="rId18" xr:uid="{D5F5D62A-715E-472C-BBF8-E5E6196DA106}"/>
    <hyperlink ref="G28" r:id="rId19" xr:uid="{9C0BCFF6-01F8-4468-93D1-950E3DA265D5}"/>
    <hyperlink ref="G29" r:id="rId20" xr:uid="{A3B14EEA-3E3D-402D-84EB-3F7AD7FE782D}"/>
    <hyperlink ref="G44" r:id="rId21" xr:uid="{52CF1EFF-2CA9-4FD8-9745-AC2034D13E3A}"/>
    <hyperlink ref="G46" r:id="rId22" xr:uid="{FC137F43-C930-4EFC-931C-4AD8C83878D5}"/>
    <hyperlink ref="G32" r:id="rId23" xr:uid="{8604C543-7EA2-484B-9164-E6A7408CD9DF}"/>
    <hyperlink ref="G33" r:id="rId24" xr:uid="{A9CCF02A-282F-4FC9-9670-60D43F824138}"/>
    <hyperlink ref="G34" r:id="rId25" xr:uid="{A8A70E51-21AD-47ED-A854-C809FAA4505B}"/>
    <hyperlink ref="G35" r:id="rId26" xr:uid="{1B82273D-20F2-40C0-8A46-AB2CF8FF6F5B}"/>
    <hyperlink ref="G36" r:id="rId27" xr:uid="{D97994CE-67EA-4F7D-B2B1-3152BA5433D4}"/>
    <hyperlink ref="G37" r:id="rId28" xr:uid="{9427BF1F-D4DC-48D0-942E-D1B4119F7E8B}"/>
    <hyperlink ref="G38" r:id="rId29" xr:uid="{97C64E30-A729-4884-B183-184D1D51ABB3}"/>
    <hyperlink ref="G39" r:id="rId30" xr:uid="{19604128-B670-4FA4-A118-8732C891E525}"/>
    <hyperlink ref="G40" r:id="rId31" xr:uid="{226C3FCC-01AB-4369-9CC0-7AB0150155A7}"/>
    <hyperlink ref="G41" r:id="rId32" xr:uid="{23CE1904-4BB3-4E1D-BB60-9D06C1C2977A}"/>
    <hyperlink ref="G42" r:id="rId33" xr:uid="{C3A13F8A-7B46-4AB2-BE8B-31A5535D2368}"/>
    <hyperlink ref="G43" r:id="rId34" xr:uid="{12C0B9A6-F6BE-428C-9B5A-5BD2E3288F44}"/>
    <hyperlink ref="G30" r:id="rId35" xr:uid="{7DC8AEBA-3663-44A5-96A1-0ED04875B6AC}"/>
    <hyperlink ref="G45" r:id="rId36" xr:uid="{68DC0AC3-F36E-4F2F-845F-DFD3051A8731}"/>
    <hyperlink ref="G31" r:id="rId37" location="kali" xr:uid="{F0C5264F-675E-43BD-8087-E46C28706D51}"/>
    <hyperlink ref="C10" r:id="rId38" xr:uid="{72001B0A-CC62-4510-AA79-FCEBE71C4101}"/>
    <hyperlink ref="C11" r:id="rId39" xr:uid="{83A84B39-C745-4CB6-8CA3-03CA32ADD713}"/>
    <hyperlink ref="C12" r:id="rId40" xr:uid="{CE8D57AD-97A7-43FD-8808-8123AF4D29E5}"/>
    <hyperlink ref="C13" r:id="rId41" xr:uid="{C0C971DE-1918-4438-8018-64FF566EB35D}"/>
    <hyperlink ref="C14" r:id="rId42" xr:uid="{BFB30E98-BF6B-4FD2-97BC-9198C4308297}"/>
    <hyperlink ref="C15" r:id="rId43" xr:uid="{4E751FAF-1B14-4C8D-9262-16C612758827}"/>
    <hyperlink ref="C16" r:id="rId44" location="LEGISCTA000006136513" xr:uid="{C0571266-1EB0-432E-96E4-1E253758D04E}"/>
    <hyperlink ref="C17" r:id="rId45" xr:uid="{F5C6129D-B4EF-4591-A342-F32D22E2FED0}"/>
    <hyperlink ref="C18" r:id="rId46" xr:uid="{E56A84E2-2B81-4944-8F3B-5089916633A0}"/>
    <hyperlink ref="C19" r:id="rId47" xr:uid="{0AEB9DB9-52A2-46F2-A1DF-B3A362356916}"/>
    <hyperlink ref="C20" r:id="rId48" xr:uid="{61A7E3F0-B793-4E17-90CD-12B4785F95C9}"/>
    <hyperlink ref="C21" r:id="rId49" xr:uid="{A225666E-0500-4723-A41B-98B24899CD95}"/>
    <hyperlink ref="C22" r:id="rId50" xr:uid="{DA27E938-E86D-4A71-A111-83B549483281}"/>
    <hyperlink ref="C23" r:id="rId51" xr:uid="{15B94D49-B004-4EAE-82B9-30C7416092C5}"/>
    <hyperlink ref="C24" r:id="rId52" xr:uid="{F445AEEF-60AF-4F07-9172-0B93F5951565}"/>
    <hyperlink ref="C25" r:id="rId53" xr:uid="{ABD3BA52-2254-4213-BFD3-5CF39BB2A97B}"/>
    <hyperlink ref="C26" r:id="rId54" xr:uid="{904FBAEE-4ECE-4713-B5BB-9F53A616EBB0}"/>
    <hyperlink ref="C27" r:id="rId55" xr:uid="{A5452654-73FD-4C80-9B18-0DBFA6D653D0}"/>
    <hyperlink ref="C28" r:id="rId56" xr:uid="{58BB24C9-5204-42F1-B5D8-7D0884476814}"/>
    <hyperlink ref="C29" r:id="rId57" xr:uid="{D01A7505-FAEA-45DE-8F3B-DFE824B4F7EA}"/>
    <hyperlink ref="C30" r:id="rId58" xr:uid="{2D47641D-3906-4DF1-82AD-2A95058BAB49}"/>
    <hyperlink ref="C31" r:id="rId59" location="kali" xr:uid="{26E96107-D3C5-4350-914F-4B4710B29138}"/>
    <hyperlink ref="C32" r:id="rId60" xr:uid="{DDFD4B8C-66FB-4139-B5E8-F2810CBD064A}"/>
    <hyperlink ref="C33" r:id="rId61" xr:uid="{473BC788-04F7-4D64-86D0-4A7AD3B3596D}"/>
    <hyperlink ref="C34" r:id="rId62" xr:uid="{BE998AE8-F503-447D-89B1-6AD395E015EB}"/>
    <hyperlink ref="C35" r:id="rId63" xr:uid="{D5F436F2-CBB8-45D6-B310-3C6B28619F1B}"/>
    <hyperlink ref="C36" r:id="rId64" xr:uid="{E3627211-293B-4DA2-8071-F6970681C631}"/>
    <hyperlink ref="C37" r:id="rId65" xr:uid="{160EEF09-F7A5-4A04-AA6B-1E3AE795A5B9}"/>
    <hyperlink ref="C38" r:id="rId66" xr:uid="{5AE13344-DBAE-4686-A8F7-DE3D90343215}"/>
    <hyperlink ref="C39" r:id="rId67" xr:uid="{25FB8B38-B95B-478D-A892-F6D9F6C933EA}"/>
    <hyperlink ref="C40" r:id="rId68" xr:uid="{5FDF15EA-6CA7-43D2-A918-0512658D3A18}"/>
    <hyperlink ref="C41" r:id="rId69" xr:uid="{130995AA-E42F-4830-B91F-FDB72CE33340}"/>
    <hyperlink ref="C42" r:id="rId70" xr:uid="{F500D2D5-9D71-4F93-9E96-B8E9A160AE22}"/>
    <hyperlink ref="C43" r:id="rId71" xr:uid="{2125E05F-F3DF-4A48-8E9C-1288D8A24D4F}"/>
    <hyperlink ref="C44" r:id="rId72" xr:uid="{84DE076D-AF1B-4A91-87A6-2F3F733D7236}"/>
    <hyperlink ref="C45" r:id="rId73" xr:uid="{1E89F6D8-651A-4B60-BE79-4EFFCDC4AF73}"/>
    <hyperlink ref="C46" r:id="rId74" xr:uid="{70CBB1B8-63DF-408D-B5E2-F0364A305499}"/>
    <hyperlink ref="D10" r:id="rId75" xr:uid="{8FFB1A7A-841D-45A0-A6A4-66918611F9AC}"/>
    <hyperlink ref="D11" r:id="rId76" xr:uid="{1328A3BF-7773-4C06-8638-4988B6E03470}"/>
    <hyperlink ref="D12" r:id="rId77" xr:uid="{DBCFD9FC-1BE3-47FE-ACB9-F3DE81FD413F}"/>
    <hyperlink ref="D13" r:id="rId78" xr:uid="{661E99B8-4C72-4B90-BC86-D8162D359D2A}"/>
    <hyperlink ref="D14" r:id="rId79" xr:uid="{7F6DB560-9757-4FFC-8607-21E45420CA32}"/>
    <hyperlink ref="D15" r:id="rId80" xr:uid="{467F3BAE-2FF9-4EBF-9185-09415E0595C0}"/>
    <hyperlink ref="D16" r:id="rId81" xr:uid="{89E6CA61-08F9-4B06-A690-D27A817D4922}"/>
    <hyperlink ref="D17" r:id="rId82" xr:uid="{2A96C998-ECDC-44EB-AD71-A453AC412273}"/>
    <hyperlink ref="D18" r:id="rId83" xr:uid="{ADB80A72-E229-43BC-9B87-54195FFFF5F3}"/>
    <hyperlink ref="D19" r:id="rId84" xr:uid="{CC4983F0-FA63-47B0-A4BC-F7D57CB015F1}"/>
    <hyperlink ref="D21" r:id="rId85" xr:uid="{EE14CFE1-FD8B-4628-98CA-41463D412EE3}"/>
    <hyperlink ref="D22" r:id="rId86" xr:uid="{EDF54A63-12FF-4CC7-998B-C9536B86768D}"/>
    <hyperlink ref="D23" r:id="rId87" xr:uid="{B6CD94B4-3F82-4D4D-B78C-F935D27204D2}"/>
    <hyperlink ref="D24" r:id="rId88" xr:uid="{62EB3E74-7AA8-4FF2-9D2B-3845B46A2324}"/>
    <hyperlink ref="D25" r:id="rId89" xr:uid="{1CB7D9B9-9E0A-4E20-8255-FEA8F231F78E}"/>
    <hyperlink ref="D26" r:id="rId90" xr:uid="{8C15198D-65F7-461D-9B6D-D0737612E66C}"/>
    <hyperlink ref="D27" r:id="rId91" xr:uid="{12BE6301-0248-4089-8A08-79AC307F5C68}"/>
    <hyperlink ref="D28" r:id="rId92" xr:uid="{131FE145-D3DF-4812-8EFC-1E97BF0F047F}"/>
    <hyperlink ref="D29" r:id="rId93" xr:uid="{283A4F65-963F-46FB-9416-6E9DEA81549B}"/>
    <hyperlink ref="D30" r:id="rId94" xr:uid="{499FE740-1D71-4A39-8ED7-DF8D76378303}"/>
    <hyperlink ref="D31" r:id="rId95" xr:uid="{E6F1DDA4-8D75-494B-AFFD-65BE5B13AAD2}"/>
    <hyperlink ref="D32" r:id="rId96" xr:uid="{46060AC7-8A82-42CE-A13A-E50677D6E4FD}"/>
    <hyperlink ref="D33" r:id="rId97" xr:uid="{3D83B978-B9AC-4953-ACC3-2CC8C7EDC5E3}"/>
    <hyperlink ref="D35" r:id="rId98" xr:uid="{17E4177C-4D2D-4213-B3E5-5A09B853323F}"/>
    <hyperlink ref="D36" r:id="rId99" xr:uid="{FDDC9173-1347-48E9-944D-AC26485A8F1F}"/>
    <hyperlink ref="D37" r:id="rId100" xr:uid="{623C3C12-AC74-4587-A045-933071684681}"/>
    <hyperlink ref="D38" r:id="rId101" xr:uid="{6BF4D197-BAAD-43DA-A246-FE428A0E1065}"/>
    <hyperlink ref="D39" r:id="rId102" xr:uid="{44B8F0F5-C6FC-47A2-BBC2-7282CCE86EDC}"/>
    <hyperlink ref="D40" r:id="rId103" xr:uid="{59F8F23C-A1AC-476C-817D-2341EC6B2E8E}"/>
    <hyperlink ref="D41" r:id="rId104" xr:uid="{68743D03-B986-48AF-BBCB-D9F9F9500C5E}"/>
    <hyperlink ref="D42" r:id="rId105" xr:uid="{397EF38B-2EAF-4032-89ED-88116E93E861}"/>
    <hyperlink ref="D43" r:id="rId106" xr:uid="{57572FDF-C539-4CC6-ADA3-D64505123E23}"/>
    <hyperlink ref="D44" r:id="rId107" xr:uid="{C38D886F-1B3A-4A81-A5D0-C7F1A3CC36D6}"/>
    <hyperlink ref="D45" r:id="rId108" xr:uid="{15A95FE0-DC03-413D-83CA-BBF0435742BD}"/>
    <hyperlink ref="D46" r:id="rId109" xr:uid="{83DF3BF8-E7AD-4D2D-A80C-576DEEC5F2D7}"/>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filterMode="1"/>
  <dimension ref="A1:AMJ140"/>
  <sheetViews>
    <sheetView topLeftCell="A2" workbookViewId="0">
      <pane xSplit="6" ySplit="2" topLeftCell="G4"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Résultat de recherche jurisprudence administrative</v>
      </c>
      <c r="E1" s="119"/>
      <c r="F1" s="119"/>
      <c r="G1" s="119"/>
      <c r="H1" s="119"/>
      <c r="I1" s="75" t="s">
        <v>51</v>
      </c>
    </row>
    <row r="2" spans="1:1024" ht="63.75">
      <c r="A2" s="207" t="s">
        <v>458</v>
      </c>
      <c r="B2" s="207"/>
      <c r="C2" s="207"/>
      <c r="D2" s="120" t="str">
        <f>IF(LOOKUP(I1,Echantillon!A10:A67,Echantillon!C10:C67)&lt;&gt;0,LOOKUP(I1,Echantillon!A10:A67,Echantillon!C10:C67),"-")</f>
        <v>https://www.legifrance.gouv.fr/search/cetat?tab_selection=cetat&amp;searchField=ALL&amp;query=mariage&amp;page=1&amp;init=true&amp;dateDecision=</v>
      </c>
      <c r="E2" s="120"/>
      <c r="F2" s="120"/>
      <c r="G2" s="120"/>
      <c r="H2" s="120"/>
      <c r="I2" s="52"/>
      <c r="J2" s="162">
        <f>SUM(J4:J140)</f>
        <v>1</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8" t="s">
        <v>524</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D086FCFA-3B00-4300-91D5-5A4399B05263}">
    <filterColumn colId="6">
      <customFilters>
        <customFilter operator="notEqual" val=" "/>
      </customFilters>
    </filterColumn>
  </autoFilter>
  <mergeCells count="2">
    <mergeCell ref="A1:C1"/>
    <mergeCell ref="A2:C2"/>
  </mergeCells>
  <conditionalFormatting sqref="E4:E136">
    <cfRule type="cellIs" dxfId="353" priority="10" operator="equal">
      <formula>"c"</formula>
    </cfRule>
    <cfRule type="cellIs" dxfId="352" priority="11" operator="equal">
      <formula>"nc"</formula>
    </cfRule>
    <cfRule type="cellIs" dxfId="351" priority="12" operator="equal">
      <formula>"na"</formula>
    </cfRule>
    <cfRule type="cellIs" dxfId="350" priority="13" operator="equal">
      <formula>"nt"</formula>
    </cfRule>
  </conditionalFormatting>
  <conditionalFormatting sqref="F4:F136">
    <cfRule type="cellIs" dxfId="349" priority="9" operator="equal">
      <formula>"D"</formula>
    </cfRule>
  </conditionalFormatting>
  <conditionalFormatting sqref="E137:E140">
    <cfRule type="cellIs" dxfId="348" priority="5" operator="equal">
      <formula>"c"</formula>
    </cfRule>
    <cfRule type="cellIs" dxfId="347" priority="6" operator="equal">
      <formula>"nc"</formula>
    </cfRule>
    <cfRule type="cellIs" dxfId="346" priority="7" operator="equal">
      <formula>"na"</formula>
    </cfRule>
    <cfRule type="cellIs" dxfId="345" priority="8" operator="equal">
      <formula>"nt"</formula>
    </cfRule>
  </conditionalFormatting>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rowBreaks count="4" manualBreakCount="4">
    <brk id="19" max="16383" man="1"/>
    <brk id="41" max="16383" man="1"/>
    <brk id="75" max="16383" man="1"/>
    <brk id="10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filterMode="1">
    <tabColor rgb="FFF2EBC7"/>
  </sheetPr>
  <dimension ref="A1:AMJ140"/>
  <sheetViews>
    <sheetView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Texte de jurisprudence administrative</v>
      </c>
      <c r="E1" s="119"/>
      <c r="F1" s="119"/>
      <c r="G1" s="119"/>
      <c r="H1" s="119"/>
      <c r="I1" s="75" t="s">
        <v>54</v>
      </c>
    </row>
    <row r="2" spans="1:1024" ht="38.25">
      <c r="A2" s="207" t="s">
        <v>458</v>
      </c>
      <c r="B2" s="207"/>
      <c r="C2" s="207"/>
      <c r="D2" s="120" t="str">
        <f>IF(LOOKUP(I1,Echantillon!A10:A67,Echantillon!C10:C67)&lt;&gt;0,LOOKUP(I1,Echantillon!A10:A67,Echantillon!C10:C67),"-")</f>
        <v>https://www.legifrance.gouv.fr/ceta/id/CETATEXT000029598765</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425</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425</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423</v>
      </c>
      <c r="F51" s="12"/>
      <c r="G51" s="114"/>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t="s">
        <v>482</v>
      </c>
      <c r="G65" s="114" t="s">
        <v>525</v>
      </c>
      <c r="H65" s="56" t="s">
        <v>523</v>
      </c>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13000000}">
    <filterColumn colId="2">
      <filters>
        <filter val="A"/>
        <filter val="AA"/>
      </filters>
    </filterColumn>
    <filterColumn colId="4">
      <filters>
        <filter val="C"/>
        <filter val="NC"/>
      </filters>
    </filterColumn>
    <filterColumn colId="6">
      <customFilters>
        <customFilter operator="notEqual" val=" "/>
      </customFilters>
    </filterColumn>
  </autoFilter>
  <mergeCells count="2">
    <mergeCell ref="A1:C1"/>
    <mergeCell ref="A2:C2"/>
  </mergeCells>
  <conditionalFormatting sqref="E13 E19 E33:E39 E50:E136">
    <cfRule type="cellIs" dxfId="344" priority="10" operator="equal">
      <formula>"c"</formula>
    </cfRule>
    <cfRule type="cellIs" dxfId="343" priority="11" operator="equal">
      <formula>"nc"</formula>
    </cfRule>
    <cfRule type="cellIs" dxfId="342" priority="12" operator="equal">
      <formula>"na"</formula>
    </cfRule>
    <cfRule type="cellIs" dxfId="341" priority="13" operator="equal">
      <formula>"nt"</formula>
    </cfRule>
  </conditionalFormatting>
  <conditionalFormatting sqref="F4:F136">
    <cfRule type="cellIs" dxfId="340" priority="9" operator="equal">
      <formula>"D"</formula>
    </cfRule>
  </conditionalFormatting>
  <conditionalFormatting sqref="E137:E140">
    <cfRule type="cellIs" dxfId="339" priority="5" operator="equal">
      <formula>"c"</formula>
    </cfRule>
    <cfRule type="cellIs" dxfId="338" priority="6" operator="equal">
      <formula>"nc"</formula>
    </cfRule>
    <cfRule type="cellIs" dxfId="337" priority="7" operator="equal">
      <formula>"na"</formula>
    </cfRule>
    <cfRule type="cellIs" dxfId="336" priority="8" operator="equal">
      <formula>"nt"</formula>
    </cfRule>
  </conditionalFormatting>
  <conditionalFormatting sqref="E4:E12 E14:E18 E20:E32 E40:E49">
    <cfRule type="cellIs" dxfId="335" priority="1" operator="equal">
      <formula>"c"</formula>
    </cfRule>
    <cfRule type="cellIs" dxfId="334" priority="2" operator="equal">
      <formula>"nc"</formula>
    </cfRule>
    <cfRule type="cellIs" dxfId="333" priority="3" operator="equal">
      <formula>"na"</formula>
    </cfRule>
    <cfRule type="cellIs" dxfId="332" priority="4" operator="equal">
      <formula>"nt"</formula>
    </cfRule>
  </conditionalFormatting>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rowBreaks count="4" manualBreakCount="4">
    <brk id="19" max="16383" man="1"/>
    <brk id="41" max="16383" man="1"/>
    <brk id="75" max="16383" man="1"/>
    <brk id="10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filterMode="1"/>
  <dimension ref="A1:AMJ140"/>
  <sheetViews>
    <sheetView workbookViewId="0">
      <pane xSplit="6" ySplit="3" topLeftCell="G4"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Résultat de recherche jurisprudence judiciaire</v>
      </c>
      <c r="E1" s="119"/>
      <c r="F1" s="119"/>
      <c r="G1" s="119"/>
      <c r="H1" s="119"/>
      <c r="I1" s="75" t="s">
        <v>57</v>
      </c>
    </row>
    <row r="2" spans="1:1024" ht="63.75">
      <c r="A2" s="207" t="s">
        <v>458</v>
      </c>
      <c r="B2" s="207"/>
      <c r="C2" s="207"/>
      <c r="D2" s="120" t="str">
        <f>IF(LOOKUP(I1,Echantillon!A10:A67,Echantillon!C10:C67)&lt;&gt;0,LOOKUP(I1,Echantillon!A10:A67,Echantillon!C10:C67),"-")</f>
        <v>https://www.legifrance.gouv.fr/search/juri?tab_selection=juri&amp;searchField=ALL&amp;query=mariage&amp;page=1&amp;init=true&amp;dateDecision=</v>
      </c>
      <c r="E2" s="120"/>
      <c r="F2" s="120"/>
      <c r="G2" s="120"/>
      <c r="H2" s="120"/>
      <c r="I2" s="52"/>
      <c r="J2" s="162">
        <f>SUM(J4:J140)</f>
        <v>1</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526</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46B3A838-FB20-4275-9D0C-B5F5A2A722AB}">
    <filterColumn colId="6">
      <customFilters>
        <customFilter operator="notEqual" val=" "/>
      </customFilters>
    </filterColumn>
  </autoFilter>
  <mergeCells count="2">
    <mergeCell ref="A1:C1"/>
    <mergeCell ref="A2:C2"/>
  </mergeCells>
  <conditionalFormatting sqref="E13 E19 E33:E39 E48:E136">
    <cfRule type="cellIs" dxfId="331" priority="10" operator="equal">
      <formula>"c"</formula>
    </cfRule>
    <cfRule type="cellIs" dxfId="330" priority="11" operator="equal">
      <formula>"nc"</formula>
    </cfRule>
    <cfRule type="cellIs" dxfId="329" priority="12" operator="equal">
      <formula>"na"</formula>
    </cfRule>
    <cfRule type="cellIs" dxfId="328" priority="13" operator="equal">
      <formula>"nt"</formula>
    </cfRule>
  </conditionalFormatting>
  <conditionalFormatting sqref="F4:F136">
    <cfRule type="cellIs" dxfId="327" priority="9" operator="equal">
      <formula>"D"</formula>
    </cfRule>
  </conditionalFormatting>
  <conditionalFormatting sqref="E137:E140">
    <cfRule type="cellIs" dxfId="326" priority="5" operator="equal">
      <formula>"c"</formula>
    </cfRule>
    <cfRule type="cellIs" dxfId="325" priority="6" operator="equal">
      <formula>"nc"</formula>
    </cfRule>
    <cfRule type="cellIs" dxfId="324" priority="7" operator="equal">
      <formula>"na"</formula>
    </cfRule>
    <cfRule type="cellIs" dxfId="323" priority="8" operator="equal">
      <formula>"nt"</formula>
    </cfRule>
  </conditionalFormatting>
  <conditionalFormatting sqref="E4:E12 E14:E18 E20:E32 E40:E47">
    <cfRule type="cellIs" dxfId="322" priority="1" operator="equal">
      <formula>"c"</formula>
    </cfRule>
    <cfRule type="cellIs" dxfId="321" priority="2" operator="equal">
      <formula>"nc"</formula>
    </cfRule>
    <cfRule type="cellIs" dxfId="320" priority="3" operator="equal">
      <formula>"na"</formula>
    </cfRule>
    <cfRule type="cellIs" dxfId="319" priority="4" operator="equal">
      <formula>"nt"</formula>
    </cfRule>
  </conditionalFormatting>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rowBreaks count="4" manualBreakCount="4">
    <brk id="19" max="16383" man="1"/>
    <brk id="41" max="16383" man="1"/>
    <brk id="75" max="16383" man="1"/>
    <brk id="10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filterMode="1">
    <tabColor rgb="FFF2EBC7"/>
  </sheetPr>
  <dimension ref="A1:AMJ140"/>
  <sheetViews>
    <sheetView zoomScaleNormal="100"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Texte de jurisprudence judiciaire</v>
      </c>
      <c r="E1" s="119"/>
      <c r="F1" s="119"/>
      <c r="G1" s="119"/>
      <c r="H1" s="119"/>
      <c r="I1" s="75" t="s">
        <v>60</v>
      </c>
    </row>
    <row r="2" spans="1:1024" ht="25.5">
      <c r="A2" s="207" t="s">
        <v>458</v>
      </c>
      <c r="B2" s="207"/>
      <c r="C2" s="207"/>
      <c r="D2" s="120" t="str">
        <f>IF(LOOKUP(I1,Echantillon!A10:A67,Echantillon!C10:C67)&lt;&gt;0,LOOKUP(I1,Echantillon!A10:A67,Echantillon!C10:C67),"-")</f>
        <v>https://www.legifrance.gouv.fr/juri/id/JURITEXT000038322225</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425</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425</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424</v>
      </c>
      <c r="F58" s="12"/>
      <c r="G58" s="19" t="s">
        <v>527</v>
      </c>
      <c r="H58" s="56"/>
      <c r="I58" s="101"/>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t="s">
        <v>482</v>
      </c>
      <c r="G65" s="114" t="s">
        <v>525</v>
      </c>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425</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425</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15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50 E56 E71:E72 E87:E91 E105:E107 E119:E121 E134:E136">
    <cfRule type="cellIs" dxfId="318" priority="11" operator="equal">
      <formula>"c"</formula>
    </cfRule>
    <cfRule type="cellIs" dxfId="317" priority="12" operator="equal">
      <formula>"nc"</formula>
    </cfRule>
    <cfRule type="cellIs" dxfId="316" priority="13" operator="equal">
      <formula>"na"</formula>
    </cfRule>
    <cfRule type="cellIs" dxfId="315" priority="14" operator="equal">
      <formula>"nt"</formula>
    </cfRule>
  </conditionalFormatting>
  <conditionalFormatting sqref="F4:F64 F66:F136">
    <cfRule type="cellIs" dxfId="314" priority="10" operator="equal">
      <formula>"D"</formula>
    </cfRule>
  </conditionalFormatting>
  <conditionalFormatting sqref="E137:E140">
    <cfRule type="cellIs" dxfId="313" priority="6" operator="equal">
      <formula>"c"</formula>
    </cfRule>
    <cfRule type="cellIs" dxfId="312" priority="7" operator="equal">
      <formula>"nc"</formula>
    </cfRule>
    <cfRule type="cellIs" dxfId="311" priority="8" operator="equal">
      <formula>"na"</formula>
    </cfRule>
    <cfRule type="cellIs" dxfId="310" priority="9" operator="equal">
      <formula>"nt"</formula>
    </cfRule>
  </conditionalFormatting>
  <conditionalFormatting sqref="E4:E12 E14:E18 E20:E32 E40:E49 E51:E55 E73:E86 E92:E104 E108:E118 E122:E133 E57:E70">
    <cfRule type="cellIs" dxfId="309" priority="2" operator="equal">
      <formula>"c"</formula>
    </cfRule>
    <cfRule type="cellIs" dxfId="308" priority="3" operator="equal">
      <formula>"nc"</formula>
    </cfRule>
    <cfRule type="cellIs" dxfId="307" priority="4" operator="equal">
      <formula>"na"</formula>
    </cfRule>
    <cfRule type="cellIs" dxfId="306" priority="5" operator="equal">
      <formula>"nt"</formula>
    </cfRule>
  </conditionalFormatting>
  <conditionalFormatting sqref="F65">
    <cfRule type="cellIs" dxfId="305" priority="1" operator="equal">
      <formula>"D"</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3" filterMode="1"/>
  <dimension ref="A1:AMJ140"/>
  <sheetViews>
    <sheetView zoomScaleNormal="100" workbookViewId="0">
      <pane xSplit="6" ySplit="3" topLeftCell="G4"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Recherche avancée</v>
      </c>
      <c r="E1" s="119"/>
      <c r="F1" s="119"/>
      <c r="G1" s="119"/>
      <c r="H1" s="119"/>
      <c r="I1" s="75" t="s">
        <v>63</v>
      </c>
    </row>
    <row r="2" spans="1:1024" ht="25.5">
      <c r="A2" s="207" t="s">
        <v>458</v>
      </c>
      <c r="B2" s="207"/>
      <c r="C2" s="207"/>
      <c r="D2" s="120" t="str">
        <f>IF(LOOKUP(I1,Echantillon!A10:A67,Echantillon!C10:C67)&lt;&gt;0,LOOKUP(I1,Echantillon!A10:A67,Echantillon!C10:C67),"-")</f>
        <v>https://www.legifrance.gouv.fr/recherche</v>
      </c>
      <c r="E2" s="120"/>
      <c r="F2" s="120"/>
      <c r="G2" s="120"/>
      <c r="H2" s="120"/>
      <c r="I2" s="52"/>
      <c r="J2" s="162">
        <f>SUM(J4:J140)</f>
        <v>2</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423</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423</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425</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425</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customHeight="1">
      <c r="A51" s="86" t="str">
        <f>Criteres!B51</f>
        <v>Script</v>
      </c>
      <c r="B51" s="87" t="str">
        <f>Criteres!C51</f>
        <v>7.1</v>
      </c>
      <c r="C51" s="87" t="str">
        <f>Criteres!D51</f>
        <v>A</v>
      </c>
      <c r="D51" s="88" t="str">
        <f>Criteres!E51</f>
        <v>Chaque script est-il, si nécessaire, compatible avec les technologies d'assistance ?</v>
      </c>
      <c r="E51" s="13" t="s">
        <v>424</v>
      </c>
      <c r="F51" s="12"/>
      <c r="G51" s="154" t="s">
        <v>528</v>
      </c>
      <c r="H51" s="56"/>
      <c r="I51" s="132"/>
      <c r="J51" s="162">
        <v>1</v>
      </c>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14"/>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10"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10"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10"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10" ht="99.95"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424</v>
      </c>
      <c r="F84" s="12"/>
      <c r="G84" s="159" t="s">
        <v>529</v>
      </c>
      <c r="H84" s="56"/>
      <c r="I84" s="127"/>
      <c r="J84" s="162">
        <v>1</v>
      </c>
    </row>
    <row r="85" spans="1:10"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10"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10"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10"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10"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10"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10"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10"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10" ht="99.95"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424</v>
      </c>
      <c r="F93" s="12"/>
      <c r="G93" s="114" t="s">
        <v>530</v>
      </c>
      <c r="H93" s="56"/>
      <c r="I93" s="127"/>
    </row>
    <row r="94" spans="1:10"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10"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10"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8572DBE1-3348-4984-844D-DF0AB465C051}">
    <filterColumn colId="6">
      <customFilters>
        <customFilter operator="notEqual" val=" "/>
      </customFilters>
    </filterColumn>
  </autoFilter>
  <mergeCells count="2">
    <mergeCell ref="A1:C1"/>
    <mergeCell ref="A2:C2"/>
  </mergeCells>
  <conditionalFormatting sqref="E13 E16:E136">
    <cfRule type="cellIs" dxfId="304" priority="10" operator="equal">
      <formula>"c"</formula>
    </cfRule>
    <cfRule type="cellIs" dxfId="303" priority="11" operator="equal">
      <formula>"nc"</formula>
    </cfRule>
    <cfRule type="cellIs" dxfId="302" priority="12" operator="equal">
      <formula>"na"</formula>
    </cfRule>
    <cfRule type="cellIs" dxfId="301" priority="13" operator="equal">
      <formula>"nt"</formula>
    </cfRule>
  </conditionalFormatting>
  <conditionalFormatting sqref="F4:F136">
    <cfRule type="cellIs" dxfId="300" priority="9" operator="equal">
      <formula>"D"</formula>
    </cfRule>
  </conditionalFormatting>
  <conditionalFormatting sqref="E137:E140">
    <cfRule type="cellIs" dxfId="299" priority="5" operator="equal">
      <formula>"c"</formula>
    </cfRule>
    <cfRule type="cellIs" dxfId="298" priority="6" operator="equal">
      <formula>"nc"</formula>
    </cfRule>
    <cfRule type="cellIs" dxfId="297" priority="7" operator="equal">
      <formula>"na"</formula>
    </cfRule>
    <cfRule type="cellIs" dxfId="296" priority="8" operator="equal">
      <formula>"nt"</formula>
    </cfRule>
  </conditionalFormatting>
  <conditionalFormatting sqref="E4:E12 E14:E15">
    <cfRule type="cellIs" dxfId="295" priority="1" operator="equal">
      <formula>"c"</formula>
    </cfRule>
    <cfRule type="cellIs" dxfId="294" priority="2" operator="equal">
      <formula>"nc"</formula>
    </cfRule>
    <cfRule type="cellIs" dxfId="293" priority="3" operator="equal">
      <formula>"na"</formula>
    </cfRule>
    <cfRule type="cellIs" dxfId="292" priority="4" operator="equal">
      <formula>"nt"</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4" filterMode="1"/>
  <dimension ref="A1:AMJ140"/>
  <sheetViews>
    <sheetView zoomScaleNormal="100" workbookViewId="0">
      <pane xSplit="6" ySplit="3" topLeftCell="G62"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Résultat de recherche avancée</v>
      </c>
      <c r="E1" s="119"/>
      <c r="F1" s="119"/>
      <c r="G1" s="119"/>
      <c r="H1" s="119"/>
      <c r="I1" s="75" t="s">
        <v>66</v>
      </c>
    </row>
    <row r="2" spans="1:1024" ht="102">
      <c r="A2" s="207" t="s">
        <v>458</v>
      </c>
      <c r="B2" s="207"/>
      <c r="C2" s="207"/>
      <c r="D2" s="120" t="str">
        <f>IF(LOOKUP(I1,Echantillon!A10:A67,Echantillon!C10:C67)&lt;&gt;0,LOOKUP(I1,Echantillon!A10:A67,Echantillon!C10:C67),"-")</f>
        <v>https://www.legifrance.gouv.fr/search/all?tab_selection=all&amp;query=%7B(%40ALL%5Bt%22mariage%22%5D)%20%26%26%20(%40ALL%5Bt%22divorce%22%5D)%7D&amp;&amp;isAdvancedResult=true&amp;pageSize=10&amp;typeRecherche=date&amp;init=true&amp;page=1</v>
      </c>
      <c r="E2" s="120"/>
      <c r="F2" s="120"/>
      <c r="G2" s="120"/>
      <c r="H2" s="120"/>
      <c r="I2" s="52"/>
      <c r="J2" s="162">
        <f>SUM(J4:J140)</f>
        <v>1</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531</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423</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A19429F6-FB66-479C-8C60-1469A23493AE}">
    <filterColumn colId="6">
      <customFilters>
        <customFilter operator="notEqual" val=" "/>
      </customFilters>
    </filterColumn>
  </autoFilter>
  <mergeCells count="2">
    <mergeCell ref="A1:C1"/>
    <mergeCell ref="A2:C2"/>
  </mergeCells>
  <conditionalFormatting sqref="E13 E19 E33:E39 E48:E136">
    <cfRule type="cellIs" dxfId="291" priority="10" operator="equal">
      <formula>"c"</formula>
    </cfRule>
    <cfRule type="cellIs" dxfId="290" priority="11" operator="equal">
      <formula>"nc"</formula>
    </cfRule>
    <cfRule type="cellIs" dxfId="289" priority="12" operator="equal">
      <formula>"na"</formula>
    </cfRule>
    <cfRule type="cellIs" dxfId="288" priority="13" operator="equal">
      <formula>"nt"</formula>
    </cfRule>
  </conditionalFormatting>
  <conditionalFormatting sqref="F4:F136">
    <cfRule type="cellIs" dxfId="287" priority="9" operator="equal">
      <formula>"D"</formula>
    </cfRule>
  </conditionalFormatting>
  <conditionalFormatting sqref="E137:E140">
    <cfRule type="cellIs" dxfId="286" priority="5" operator="equal">
      <formula>"c"</formula>
    </cfRule>
    <cfRule type="cellIs" dxfId="285" priority="6" operator="equal">
      <formula>"nc"</formula>
    </cfRule>
    <cfRule type="cellIs" dxfId="284" priority="7" operator="equal">
      <formula>"na"</formula>
    </cfRule>
    <cfRule type="cellIs" dxfId="283" priority="8" operator="equal">
      <formula>"nt"</formula>
    </cfRule>
  </conditionalFormatting>
  <conditionalFormatting sqref="E4:E12 E14:E18 E20:E32 E40:E47">
    <cfRule type="cellIs" dxfId="282" priority="1" operator="equal">
      <formula>"c"</formula>
    </cfRule>
    <cfRule type="cellIs" dxfId="281" priority="2" operator="equal">
      <formula>"nc"</formula>
    </cfRule>
    <cfRule type="cellIs" dxfId="280" priority="3" operator="equal">
      <formula>"na"</formula>
    </cfRule>
    <cfRule type="cellIs" dxfId="279" priority="4" operator="equal">
      <formula>"nt"</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5" filterMode="1"/>
  <dimension ref="A1:AMJ140"/>
  <sheetViews>
    <sheetView zoomScaleNormal="100" workbookViewId="0">
      <pane xSplit="6" ySplit="3" topLeftCell="G62"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Résultat de recherche circulaire</v>
      </c>
      <c r="E1" s="119"/>
      <c r="F1" s="119"/>
      <c r="G1" s="119"/>
      <c r="H1" s="119"/>
      <c r="I1" s="75" t="s">
        <v>69</v>
      </c>
    </row>
    <row r="2" spans="1:1024" ht="63.75">
      <c r="A2" s="207" t="s">
        <v>458</v>
      </c>
      <c r="B2" s="207"/>
      <c r="C2" s="207"/>
      <c r="D2" s="120" t="str">
        <f>IF(LOOKUP(I1,Echantillon!A10:A67,Echantillon!C10:C67)&lt;&gt;0,LOOKUP(I1,Echantillon!A10:A67,Echantillon!C10:C67),"-")</f>
        <v>https://www.legifrance.gouv.fr/search/circ?tab_selection=circ&amp;searchField=ALL&amp;query=mariage&amp;page=1&amp;init=true&amp;dateSignature=</v>
      </c>
      <c r="E2" s="120"/>
      <c r="F2" s="120"/>
      <c r="G2" s="120"/>
      <c r="H2" s="120"/>
      <c r="I2" s="52"/>
      <c r="J2" s="162">
        <f>SUM(J4:J140)</f>
        <v>1</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532</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1F9A0708-968B-48F6-9D45-F60E80F53C31}">
    <filterColumn colId="6">
      <customFilters>
        <customFilter operator="notEqual" val=" "/>
      </customFilters>
    </filterColumn>
  </autoFilter>
  <mergeCells count="2">
    <mergeCell ref="A1:C1"/>
    <mergeCell ref="A2:C2"/>
  </mergeCells>
  <conditionalFormatting sqref="E13 E19 E33:E39 E48:E136">
    <cfRule type="cellIs" dxfId="278" priority="10" operator="equal">
      <formula>"c"</formula>
    </cfRule>
    <cfRule type="cellIs" dxfId="277" priority="11" operator="equal">
      <formula>"nc"</formula>
    </cfRule>
    <cfRule type="cellIs" dxfId="276" priority="12" operator="equal">
      <formula>"na"</formula>
    </cfRule>
    <cfRule type="cellIs" dxfId="275" priority="13" operator="equal">
      <formula>"nt"</formula>
    </cfRule>
  </conditionalFormatting>
  <conditionalFormatting sqref="F4:F136">
    <cfRule type="cellIs" dxfId="274" priority="9" operator="equal">
      <formula>"D"</formula>
    </cfRule>
  </conditionalFormatting>
  <conditionalFormatting sqref="E137:E140">
    <cfRule type="cellIs" dxfId="273" priority="5" operator="equal">
      <formula>"c"</formula>
    </cfRule>
    <cfRule type="cellIs" dxfId="272" priority="6" operator="equal">
      <formula>"nc"</formula>
    </cfRule>
    <cfRule type="cellIs" dxfId="271" priority="7" operator="equal">
      <formula>"na"</formula>
    </cfRule>
    <cfRule type="cellIs" dxfId="270" priority="8" operator="equal">
      <formula>"nt"</formula>
    </cfRule>
  </conditionalFormatting>
  <conditionalFormatting sqref="E4:E12 E14:E18 E20:E32 E40:E47">
    <cfRule type="cellIs" dxfId="269" priority="1" operator="equal">
      <formula>"c"</formula>
    </cfRule>
    <cfRule type="cellIs" dxfId="268" priority="2" operator="equal">
      <formula>"nc"</formula>
    </cfRule>
    <cfRule type="cellIs" dxfId="267" priority="3" operator="equal">
      <formula>"na"</formula>
    </cfRule>
    <cfRule type="cellIs" dxfId="266" priority="4" operator="equal">
      <formula>"nt"</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8" filterMode="1"/>
  <dimension ref="A1:AMJ140"/>
  <sheetViews>
    <sheetView zoomScaleNormal="100" workbookViewId="0">
      <pane xSplit="6" ySplit="3" topLeftCell="G65"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Texte circulaire</v>
      </c>
      <c r="E1" s="119"/>
      <c r="F1" s="119"/>
      <c r="G1" s="119"/>
      <c r="H1" s="119"/>
      <c r="I1" s="75" t="s">
        <v>72</v>
      </c>
    </row>
    <row r="2" spans="1:1024" ht="25.5">
      <c r="A2" s="207" t="s">
        <v>458</v>
      </c>
      <c r="B2" s="207"/>
      <c r="C2" s="207"/>
      <c r="D2" s="120" t="str">
        <f>IF(LOOKUP(I1,Echantillon!A10:A67,Echantillon!C10:C67)&lt;&gt;0,LOOKUP(I1,Echantillon!A10:A67,Echantillon!C10:C67),"-")</f>
        <v>https://www.legifrance.gouv.fr/circulaire/id/44431</v>
      </c>
      <c r="E2" s="120"/>
      <c r="F2" s="120"/>
      <c r="G2" s="120"/>
      <c r="H2" s="120"/>
      <c r="I2" s="52"/>
      <c r="J2" s="162">
        <f>SUM(J4:J140)</f>
        <v>1</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423</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54" t="s">
        <v>533</v>
      </c>
      <c r="H65" s="56"/>
      <c r="I65" s="127"/>
      <c r="J65" s="162">
        <v>1</v>
      </c>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t="s">
        <v>482</v>
      </c>
      <c r="G124" s="19" t="s">
        <v>534</v>
      </c>
      <c r="H124" s="56" t="s">
        <v>535</v>
      </c>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15F61AA8-55DC-4024-A495-B92A8CED121A}">
    <filterColumn colId="6">
      <customFilters>
        <customFilter operator="notEqual" val=" "/>
      </customFilters>
    </filterColumn>
  </autoFilter>
  <mergeCells count="2">
    <mergeCell ref="A1:C1"/>
    <mergeCell ref="A2:C2"/>
  </mergeCells>
  <conditionalFormatting sqref="E13 E19 E33:E39 E48:E136">
    <cfRule type="cellIs" dxfId="265" priority="10" operator="equal">
      <formula>"c"</formula>
    </cfRule>
    <cfRule type="cellIs" dxfId="264" priority="11" operator="equal">
      <formula>"nc"</formula>
    </cfRule>
    <cfRule type="cellIs" dxfId="263" priority="12" operator="equal">
      <formula>"na"</formula>
    </cfRule>
    <cfRule type="cellIs" dxfId="262" priority="13" operator="equal">
      <formula>"nt"</formula>
    </cfRule>
  </conditionalFormatting>
  <conditionalFormatting sqref="F4:F136">
    <cfRule type="cellIs" dxfId="261" priority="9" operator="equal">
      <formula>"D"</formula>
    </cfRule>
  </conditionalFormatting>
  <conditionalFormatting sqref="E137:E140">
    <cfRule type="cellIs" dxfId="260" priority="5" operator="equal">
      <formula>"c"</formula>
    </cfRule>
    <cfRule type="cellIs" dxfId="259" priority="6" operator="equal">
      <formula>"nc"</formula>
    </cfRule>
    <cfRule type="cellIs" dxfId="258" priority="7" operator="equal">
      <formula>"na"</formula>
    </cfRule>
    <cfRule type="cellIs" dxfId="257" priority="8" operator="equal">
      <formula>"nt"</formula>
    </cfRule>
  </conditionalFormatting>
  <conditionalFormatting sqref="E4:E12 E14:E18 E20:E32 E40:E47">
    <cfRule type="cellIs" dxfId="256" priority="1" operator="equal">
      <formula>"c"</formula>
    </cfRule>
    <cfRule type="cellIs" dxfId="255" priority="2" operator="equal">
      <formula>"nc"</formula>
    </cfRule>
    <cfRule type="cellIs" dxfId="254" priority="3" operator="equal">
      <formula>"na"</formula>
    </cfRule>
    <cfRule type="cellIs" dxfId="253" priority="4" operator="equal">
      <formula>"nt"</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9" filterMode="1"/>
  <dimension ref="A1:AMJ140"/>
  <sheetViews>
    <sheetView zoomScaleNormal="100" workbookViewId="0">
      <pane xSplit="6" ySplit="3" topLeftCell="G62"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Résultat de recherche convention collective</v>
      </c>
      <c r="E1" s="119"/>
      <c r="F1" s="119"/>
      <c r="G1" s="119"/>
      <c r="H1" s="119"/>
      <c r="I1" s="75" t="s">
        <v>75</v>
      </c>
    </row>
    <row r="2" spans="1:1024" ht="89.25">
      <c r="A2" s="207" t="s">
        <v>458</v>
      </c>
      <c r="B2" s="207"/>
      <c r="C2" s="207"/>
      <c r="D2" s="120" t="str">
        <f>IF(LOOKUP(I1,Echantillon!A10:A67,Echantillon!C10:C67)&lt;&gt;0,LOOKUP(I1,Echantillon!A10:A67,Echantillon!C10:C67),"-")</f>
        <v>https://www.legifrance.gouv.fr/search/kali?tab_selection=kali&amp;searchField=ALL&amp;query=avocats&amp;searchType=ALL&amp;typePagination=DEFAUT&amp;sortValue=PERTINENCE&amp;pageSize=10&amp;page=1&amp;tab_selection=kali#kali</v>
      </c>
      <c r="E2" s="120"/>
      <c r="F2" s="120"/>
      <c r="G2" s="120"/>
      <c r="H2" s="120"/>
      <c r="I2" s="52"/>
      <c r="J2" s="162">
        <f>SUM(J4:J140)</f>
        <v>1</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536</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1B500004-F2DF-4BF8-ABA2-A0D01E95F28A}">
    <filterColumn colId="6">
      <customFilters>
        <customFilter operator="notEqual" val=" "/>
      </customFilters>
    </filterColumn>
  </autoFilter>
  <mergeCells count="2">
    <mergeCell ref="A1:C1"/>
    <mergeCell ref="A2:C2"/>
  </mergeCells>
  <conditionalFormatting sqref="E4:E136">
    <cfRule type="cellIs" dxfId="252" priority="10" operator="equal">
      <formula>"c"</formula>
    </cfRule>
    <cfRule type="cellIs" dxfId="251" priority="11" operator="equal">
      <formula>"nc"</formula>
    </cfRule>
    <cfRule type="cellIs" dxfId="250" priority="12" operator="equal">
      <formula>"na"</formula>
    </cfRule>
    <cfRule type="cellIs" dxfId="249" priority="13" operator="equal">
      <formula>"nt"</formula>
    </cfRule>
  </conditionalFormatting>
  <conditionalFormatting sqref="F4:F136">
    <cfRule type="cellIs" dxfId="248" priority="9" operator="equal">
      <formula>"D"</formula>
    </cfRule>
  </conditionalFormatting>
  <conditionalFormatting sqref="E137:E140">
    <cfRule type="cellIs" dxfId="247" priority="5" operator="equal">
      <formula>"c"</formula>
    </cfRule>
    <cfRule type="cellIs" dxfId="246" priority="6" operator="equal">
      <formula>"nc"</formula>
    </cfRule>
    <cfRule type="cellIs" dxfId="245" priority="7" operator="equal">
      <formula>"na"</formula>
    </cfRule>
    <cfRule type="cellIs" dxfId="244" priority="8" operator="equal">
      <formula>"nt"</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30" filterMode="1"/>
  <dimension ref="A1:AMJ140"/>
  <sheetViews>
    <sheetView zoomScaleNormal="100" workbookViewId="0">
      <pane xSplit="6" ySplit="3" topLeftCell="G4" activePane="bottomRight" state="frozen"/>
      <selection activeCell="J2" sqref="J2"/>
      <selection pane="topRight" activeCell="J2" sqref="J2"/>
      <selection pane="bottomLeft" activeCell="J2" sqref="J2"/>
      <selection pane="bottomRight" activeCell="H51" sqref="H51"/>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Sommaire convention collective</v>
      </c>
      <c r="E1" s="119"/>
      <c r="F1" s="119"/>
      <c r="G1" s="119"/>
      <c r="H1" s="119"/>
      <c r="I1" s="75" t="s">
        <v>78</v>
      </c>
    </row>
    <row r="2" spans="1:1024" ht="38.25">
      <c r="A2" s="207" t="s">
        <v>458</v>
      </c>
      <c r="B2" s="207"/>
      <c r="C2" s="207"/>
      <c r="D2" s="120" t="str">
        <f>IF(LOOKUP(I1,Echantillon!A10:A67,Echantillon!C10:C67)&lt;&gt;0,LOOKUP(I1,Echantillon!A10:A67,Echantillon!C10:C67),"-")</f>
        <v>https://www.legifrance.gouv.fr/conv_coll/id/KALICONT000005635185/</v>
      </c>
      <c r="E2" s="120"/>
      <c r="F2" s="120"/>
      <c r="G2" s="120"/>
      <c r="H2" s="120"/>
      <c r="I2" s="52"/>
      <c r="J2" s="162">
        <f>SUM(J4:J140)</f>
        <v>2</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157.5">
      <c r="A51" s="86" t="str">
        <f>Criteres!B51</f>
        <v>Script</v>
      </c>
      <c r="B51" s="87" t="str">
        <f>Criteres!C51</f>
        <v>7.1</v>
      </c>
      <c r="C51" s="87" t="str">
        <f>Criteres!D51</f>
        <v>A</v>
      </c>
      <c r="D51" s="88" t="str">
        <f>Criteres!E51</f>
        <v>Chaque script est-il, si nécessaire, compatible avec les technologies d'assistance ?</v>
      </c>
      <c r="E51" s="13" t="s">
        <v>424</v>
      </c>
      <c r="F51" s="12"/>
      <c r="G51" s="114" t="s">
        <v>537</v>
      </c>
      <c r="H51" s="56"/>
      <c r="I51" s="101"/>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10" ht="24"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c r="G67" s="154" t="s">
        <v>538</v>
      </c>
      <c r="H67" s="56"/>
      <c r="I67" s="101"/>
      <c r="J67" s="162">
        <v>1</v>
      </c>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115.5">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424</v>
      </c>
      <c r="F75" s="12"/>
      <c r="G75" s="154" t="s">
        <v>539</v>
      </c>
      <c r="H75" s="56"/>
      <c r="I75" s="127"/>
      <c r="J75" s="162">
        <v>1</v>
      </c>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425</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3E6A6D9C-656C-4359-BB71-3CA8227835D8}">
    <filterColumn colId="6">
      <customFilters>
        <customFilter operator="notEqual" val=" "/>
      </customFilters>
    </filterColumn>
  </autoFilter>
  <mergeCells count="2">
    <mergeCell ref="A1:C1"/>
    <mergeCell ref="A2:C2"/>
  </mergeCells>
  <conditionalFormatting sqref="E13 E19 E33:E39 E50:E136">
    <cfRule type="cellIs" dxfId="243" priority="10" operator="equal">
      <formula>"c"</formula>
    </cfRule>
    <cfRule type="cellIs" dxfId="242" priority="11" operator="equal">
      <formula>"nc"</formula>
    </cfRule>
    <cfRule type="cellIs" dxfId="241" priority="12" operator="equal">
      <formula>"na"</formula>
    </cfRule>
    <cfRule type="cellIs" dxfId="240" priority="13" operator="equal">
      <formula>"nt"</formula>
    </cfRule>
  </conditionalFormatting>
  <conditionalFormatting sqref="F4:F136">
    <cfRule type="cellIs" dxfId="239" priority="9" operator="equal">
      <formula>"D"</formula>
    </cfRule>
  </conditionalFormatting>
  <conditionalFormatting sqref="E137:E140">
    <cfRule type="cellIs" dxfId="238" priority="5" operator="equal">
      <formula>"c"</formula>
    </cfRule>
    <cfRule type="cellIs" dxfId="237" priority="6" operator="equal">
      <formula>"nc"</formula>
    </cfRule>
    <cfRule type="cellIs" dxfId="236" priority="7" operator="equal">
      <formula>"na"</formula>
    </cfRule>
    <cfRule type="cellIs" dxfId="235" priority="8" operator="equal">
      <formula>"nt"</formula>
    </cfRule>
  </conditionalFormatting>
  <conditionalFormatting sqref="E4:E12 E14:E18 E20:E32 E40:E49">
    <cfRule type="cellIs" dxfId="234" priority="1" operator="equal">
      <formula>"c"</formula>
    </cfRule>
    <cfRule type="cellIs" dxfId="233" priority="2" operator="equal">
      <formula>"nc"</formula>
    </cfRule>
    <cfRule type="cellIs" dxfId="232" priority="3" operator="equal">
      <formula>"na"</formula>
    </cfRule>
    <cfRule type="cellIs" dxfId="231" priority="4" operator="equal">
      <formula>"nt"</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140"/>
  <sheetViews>
    <sheetView zoomScale="111" zoomScaleNormal="111" workbookViewId="0">
      <pane xSplit="3" ySplit="3" topLeftCell="D58" activePane="bottomRight" state="frozen"/>
      <selection pane="topRight" activeCell="D1" sqref="D1"/>
      <selection pane="bottomLeft" activeCell="A4" sqref="A4"/>
      <selection pane="bottomRight" activeCell="D4" sqref="D4"/>
    </sheetView>
  </sheetViews>
  <sheetFormatPr baseColWidth="10" defaultColWidth="8.7109375" defaultRowHeight="15"/>
  <cols>
    <col min="1" max="1" width="2" style="6" customWidth="1"/>
    <col min="2" max="2" width="15.7109375" style="81" customWidth="1"/>
    <col min="3" max="3" width="9.42578125" style="4" customWidth="1"/>
    <col min="4" max="4" width="8.7109375" style="5" customWidth="1"/>
    <col min="5" max="5" width="50.7109375" style="101" customWidth="1"/>
  </cols>
  <sheetData>
    <row r="1" spans="1:5" s="6" customFormat="1" ht="12.95" customHeight="1">
      <c r="A1" s="116"/>
      <c r="B1" s="103"/>
      <c r="C1" s="106"/>
      <c r="D1" s="107"/>
      <c r="E1" s="108"/>
    </row>
    <row r="2" spans="1:5" ht="14.45" customHeight="1">
      <c r="A2" s="104"/>
      <c r="B2" s="175" t="s">
        <v>0</v>
      </c>
      <c r="C2" s="175"/>
      <c r="D2" s="175"/>
      <c r="E2" s="115"/>
    </row>
    <row r="3" spans="1:5" s="81" customFormat="1" ht="21">
      <c r="A3" s="103"/>
      <c r="B3" s="78" t="s">
        <v>127</v>
      </c>
      <c r="C3" s="48" t="s">
        <v>128</v>
      </c>
      <c r="D3" s="48" t="s">
        <v>129</v>
      </c>
      <c r="E3" s="82" t="s">
        <v>130</v>
      </c>
    </row>
    <row r="4" spans="1:5" s="3" customFormat="1" ht="110.1" customHeight="1">
      <c r="A4" s="105"/>
      <c r="B4" s="79" t="s">
        <v>131</v>
      </c>
      <c r="C4" s="76" t="s">
        <v>132</v>
      </c>
      <c r="D4" s="18" t="s">
        <v>133</v>
      </c>
      <c r="E4" s="19" t="s">
        <v>134</v>
      </c>
    </row>
    <row r="5" spans="1:5" s="3" customFormat="1" ht="110.1" customHeight="1">
      <c r="A5" s="105"/>
      <c r="B5" s="79" t="s">
        <v>131</v>
      </c>
      <c r="C5" s="76" t="s">
        <v>135</v>
      </c>
      <c r="D5" s="18" t="s">
        <v>133</v>
      </c>
      <c r="E5" s="19" t="s">
        <v>136</v>
      </c>
    </row>
    <row r="6" spans="1:5" s="3" customFormat="1" ht="110.1" customHeight="1">
      <c r="A6" s="105"/>
      <c r="B6" s="79" t="s">
        <v>131</v>
      </c>
      <c r="C6" s="76" t="s">
        <v>137</v>
      </c>
      <c r="D6" s="18" t="s">
        <v>133</v>
      </c>
      <c r="E6" s="19" t="s">
        <v>138</v>
      </c>
    </row>
    <row r="7" spans="1:5" s="3" customFormat="1" ht="110.1" customHeight="1">
      <c r="A7" s="105"/>
      <c r="B7" s="79" t="s">
        <v>131</v>
      </c>
      <c r="C7" s="76" t="s">
        <v>139</v>
      </c>
      <c r="D7" s="18" t="s">
        <v>133</v>
      </c>
      <c r="E7" s="19" t="s">
        <v>140</v>
      </c>
    </row>
    <row r="8" spans="1:5" s="3" customFormat="1" ht="110.1" customHeight="1">
      <c r="A8" s="105"/>
      <c r="B8" s="79" t="s">
        <v>131</v>
      </c>
      <c r="C8" s="76" t="s">
        <v>141</v>
      </c>
      <c r="D8" s="18" t="s">
        <v>133</v>
      </c>
      <c r="E8" s="19" t="s">
        <v>142</v>
      </c>
    </row>
    <row r="9" spans="1:5" s="3" customFormat="1" ht="110.1" customHeight="1">
      <c r="A9" s="105"/>
      <c r="B9" s="79" t="s">
        <v>131</v>
      </c>
      <c r="C9" s="76" t="s">
        <v>143</v>
      </c>
      <c r="D9" s="18" t="s">
        <v>133</v>
      </c>
      <c r="E9" s="58" t="s">
        <v>144</v>
      </c>
    </row>
    <row r="10" spans="1:5" s="3" customFormat="1" ht="110.1" customHeight="1">
      <c r="A10" s="105"/>
      <c r="B10" s="79" t="s">
        <v>131</v>
      </c>
      <c r="C10" s="76" t="s">
        <v>145</v>
      </c>
      <c r="D10" s="18" t="s">
        <v>133</v>
      </c>
      <c r="E10" s="58" t="s">
        <v>146</v>
      </c>
    </row>
    <row r="11" spans="1:5" s="3" customFormat="1" ht="110.1" customHeight="1">
      <c r="A11" s="105"/>
      <c r="B11" s="79" t="s">
        <v>131</v>
      </c>
      <c r="C11" s="76" t="s">
        <v>147</v>
      </c>
      <c r="D11" s="18" t="s">
        <v>7</v>
      </c>
      <c r="E11" s="58" t="s">
        <v>148</v>
      </c>
    </row>
    <row r="12" spans="1:5" s="3" customFormat="1" ht="110.1" customHeight="1">
      <c r="A12" s="105"/>
      <c r="B12" s="79" t="s">
        <v>131</v>
      </c>
      <c r="C12" s="76" t="s">
        <v>149</v>
      </c>
      <c r="D12" s="18" t="s">
        <v>133</v>
      </c>
      <c r="E12" s="58" t="s">
        <v>150</v>
      </c>
    </row>
    <row r="13" spans="1:5" s="3" customFormat="1" ht="110.1" customHeight="1">
      <c r="B13" s="79" t="s">
        <v>131</v>
      </c>
      <c r="C13" s="76" t="s">
        <v>151</v>
      </c>
      <c r="D13" s="18" t="s">
        <v>152</v>
      </c>
      <c r="E13" s="19" t="s">
        <v>153</v>
      </c>
    </row>
    <row r="14" spans="1:5" s="3" customFormat="1" ht="110.1" customHeight="1">
      <c r="A14" s="105"/>
      <c r="B14" s="80" t="s">
        <v>154</v>
      </c>
      <c r="C14" s="76" t="s">
        <v>155</v>
      </c>
      <c r="D14" s="18" t="s">
        <v>133</v>
      </c>
      <c r="E14" s="58" t="s">
        <v>156</v>
      </c>
    </row>
    <row r="15" spans="1:5" s="3" customFormat="1" ht="110.1" customHeight="1">
      <c r="A15" s="105"/>
      <c r="B15" s="80" t="s">
        <v>154</v>
      </c>
      <c r="C15" s="76" t="s">
        <v>157</v>
      </c>
      <c r="D15" s="18" t="s">
        <v>133</v>
      </c>
      <c r="E15" s="58" t="s">
        <v>158</v>
      </c>
    </row>
    <row r="16" spans="1:5" s="3" customFormat="1" ht="110.1" customHeight="1">
      <c r="A16" s="105"/>
      <c r="B16" s="80" t="s">
        <v>159</v>
      </c>
      <c r="C16" s="76" t="s">
        <v>160</v>
      </c>
      <c r="D16" s="18" t="s">
        <v>133</v>
      </c>
      <c r="E16" s="58" t="s">
        <v>161</v>
      </c>
    </row>
    <row r="17" spans="1:5" s="3" customFormat="1" ht="110.1" customHeight="1">
      <c r="A17" s="105"/>
      <c r="B17" s="80" t="s">
        <v>159</v>
      </c>
      <c r="C17" s="76" t="s">
        <v>162</v>
      </c>
      <c r="D17" s="18" t="s">
        <v>7</v>
      </c>
      <c r="E17" s="58" t="s">
        <v>163</v>
      </c>
    </row>
    <row r="18" spans="1:5" s="3" customFormat="1" ht="110.1" customHeight="1">
      <c r="A18" s="105"/>
      <c r="B18" s="80" t="s">
        <v>159</v>
      </c>
      <c r="C18" s="76" t="s">
        <v>164</v>
      </c>
      <c r="D18" s="18" t="s">
        <v>133</v>
      </c>
      <c r="E18" s="58" t="s">
        <v>165</v>
      </c>
    </row>
    <row r="19" spans="1:5" s="3" customFormat="1" ht="110.1" customHeight="1">
      <c r="B19" s="80" t="s">
        <v>159</v>
      </c>
      <c r="C19" s="76" t="s">
        <v>166</v>
      </c>
      <c r="D19" s="18" t="s">
        <v>152</v>
      </c>
      <c r="E19" s="19" t="s">
        <v>167</v>
      </c>
    </row>
    <row r="20" spans="1:5" s="3" customFormat="1" ht="110.1" customHeight="1">
      <c r="A20" s="105"/>
      <c r="B20" s="80" t="s">
        <v>168</v>
      </c>
      <c r="C20" s="76" t="s">
        <v>169</v>
      </c>
      <c r="D20" s="18" t="s">
        <v>133</v>
      </c>
      <c r="E20" s="58" t="s">
        <v>170</v>
      </c>
    </row>
    <row r="21" spans="1:5" s="3" customFormat="1" ht="110.1" customHeight="1">
      <c r="A21" s="105"/>
      <c r="B21" s="80" t="s">
        <v>168</v>
      </c>
      <c r="C21" s="76" t="s">
        <v>171</v>
      </c>
      <c r="D21" s="18" t="s">
        <v>133</v>
      </c>
      <c r="E21" s="58" t="s">
        <v>172</v>
      </c>
    </row>
    <row r="22" spans="1:5" s="3" customFormat="1" ht="110.1" customHeight="1">
      <c r="A22" s="105"/>
      <c r="B22" s="80" t="s">
        <v>168</v>
      </c>
      <c r="C22" s="76" t="s">
        <v>173</v>
      </c>
      <c r="D22" s="18" t="s">
        <v>133</v>
      </c>
      <c r="E22" s="58" t="s">
        <v>174</v>
      </c>
    </row>
    <row r="23" spans="1:5" s="3" customFormat="1" ht="110.1" customHeight="1">
      <c r="A23" s="105"/>
      <c r="B23" s="80" t="s">
        <v>168</v>
      </c>
      <c r="C23" s="76" t="s">
        <v>175</v>
      </c>
      <c r="D23" s="18" t="s">
        <v>133</v>
      </c>
      <c r="E23" s="58" t="s">
        <v>176</v>
      </c>
    </row>
    <row r="24" spans="1:5" s="3" customFormat="1" ht="110.1" customHeight="1">
      <c r="A24" s="105"/>
      <c r="B24" s="80" t="s">
        <v>168</v>
      </c>
      <c r="C24" s="76" t="s">
        <v>177</v>
      </c>
      <c r="D24" s="18" t="s">
        <v>7</v>
      </c>
      <c r="E24" s="58" t="s">
        <v>178</v>
      </c>
    </row>
    <row r="25" spans="1:5" s="3" customFormat="1" ht="110.1" customHeight="1">
      <c r="A25" s="105"/>
      <c r="B25" s="80" t="s">
        <v>168</v>
      </c>
      <c r="C25" s="76" t="s">
        <v>179</v>
      </c>
      <c r="D25" s="18" t="s">
        <v>7</v>
      </c>
      <c r="E25" s="58" t="s">
        <v>180</v>
      </c>
    </row>
    <row r="26" spans="1:5" s="3" customFormat="1" ht="110.1" customHeight="1">
      <c r="A26" s="105"/>
      <c r="B26" s="80" t="s">
        <v>168</v>
      </c>
      <c r="C26" s="76" t="s">
        <v>181</v>
      </c>
      <c r="D26" s="18" t="s">
        <v>133</v>
      </c>
      <c r="E26" s="58" t="s">
        <v>182</v>
      </c>
    </row>
    <row r="27" spans="1:5" s="3" customFormat="1" ht="110.1" customHeight="1">
      <c r="A27" s="105"/>
      <c r="B27" s="80" t="s">
        <v>168</v>
      </c>
      <c r="C27" s="76" t="s">
        <v>183</v>
      </c>
      <c r="D27" s="18" t="s">
        <v>133</v>
      </c>
      <c r="E27" s="58" t="s">
        <v>184</v>
      </c>
    </row>
    <row r="28" spans="1:5" s="3" customFormat="1" ht="110.1" customHeight="1">
      <c r="A28" s="105"/>
      <c r="B28" s="80" t="s">
        <v>168</v>
      </c>
      <c r="C28" s="76" t="s">
        <v>185</v>
      </c>
      <c r="D28" s="18" t="s">
        <v>133</v>
      </c>
      <c r="E28" s="58" t="s">
        <v>186</v>
      </c>
    </row>
    <row r="29" spans="1:5" s="3" customFormat="1" ht="110.1" customHeight="1">
      <c r="A29" s="105"/>
      <c r="B29" s="80" t="s">
        <v>168</v>
      </c>
      <c r="C29" s="76" t="s">
        <v>187</v>
      </c>
      <c r="D29" s="18" t="s">
        <v>133</v>
      </c>
      <c r="E29" s="58" t="s">
        <v>188</v>
      </c>
    </row>
    <row r="30" spans="1:5" s="3" customFormat="1" ht="110.1" customHeight="1">
      <c r="A30" s="105"/>
      <c r="B30" s="80" t="s">
        <v>168</v>
      </c>
      <c r="C30" s="76" t="s">
        <v>189</v>
      </c>
      <c r="D30" s="18" t="s">
        <v>133</v>
      </c>
      <c r="E30" s="58" t="s">
        <v>190</v>
      </c>
    </row>
    <row r="31" spans="1:5" s="3" customFormat="1" ht="110.1" customHeight="1">
      <c r="A31" s="105"/>
      <c r="B31" s="80" t="s">
        <v>168</v>
      </c>
      <c r="C31" s="76" t="s">
        <v>191</v>
      </c>
      <c r="D31" s="18" t="s">
        <v>133</v>
      </c>
      <c r="E31" s="58" t="s">
        <v>192</v>
      </c>
    </row>
    <row r="32" spans="1:5" s="3" customFormat="1" ht="110.1" customHeight="1">
      <c r="A32" s="105"/>
      <c r="B32" s="80" t="s">
        <v>168</v>
      </c>
      <c r="C32" s="76" t="s">
        <v>193</v>
      </c>
      <c r="D32" s="18" t="s">
        <v>133</v>
      </c>
      <c r="E32" s="58" t="s">
        <v>194</v>
      </c>
    </row>
    <row r="33" spans="1:5" s="3" customFormat="1" ht="110.1" customHeight="1">
      <c r="B33" s="80" t="s">
        <v>168</v>
      </c>
      <c r="C33" s="76" t="s">
        <v>195</v>
      </c>
      <c r="D33" s="18" t="s">
        <v>152</v>
      </c>
      <c r="E33" s="19" t="s">
        <v>196</v>
      </c>
    </row>
    <row r="34" spans="1:5" s="3" customFormat="1" ht="110.1" customHeight="1">
      <c r="B34" s="80" t="s">
        <v>168</v>
      </c>
      <c r="C34" s="76" t="s">
        <v>197</v>
      </c>
      <c r="D34" s="18" t="s">
        <v>152</v>
      </c>
      <c r="E34" s="19" t="s">
        <v>198</v>
      </c>
    </row>
    <row r="35" spans="1:5" s="3" customFormat="1" ht="110.1" customHeight="1">
      <c r="B35" s="80" t="s">
        <v>168</v>
      </c>
      <c r="C35" s="76" t="s">
        <v>199</v>
      </c>
      <c r="D35" s="18" t="s">
        <v>152</v>
      </c>
      <c r="E35" s="19" t="s">
        <v>200</v>
      </c>
    </row>
    <row r="36" spans="1:5" s="3" customFormat="1" ht="110.1" customHeight="1">
      <c r="B36" s="80" t="s">
        <v>168</v>
      </c>
      <c r="C36" s="76" t="s">
        <v>201</v>
      </c>
      <c r="D36" s="18" t="s">
        <v>152</v>
      </c>
      <c r="E36" s="19" t="s">
        <v>202</v>
      </c>
    </row>
    <row r="37" spans="1:5" s="3" customFormat="1" ht="110.1" customHeight="1">
      <c r="B37" s="80" t="s">
        <v>168</v>
      </c>
      <c r="C37" s="76" t="s">
        <v>203</v>
      </c>
      <c r="D37" s="18" t="s">
        <v>152</v>
      </c>
      <c r="E37" s="19" t="s">
        <v>204</v>
      </c>
    </row>
    <row r="38" spans="1:5" s="3" customFormat="1" ht="110.1" customHeight="1">
      <c r="B38" s="80" t="s">
        <v>168</v>
      </c>
      <c r="C38" s="76" t="s">
        <v>205</v>
      </c>
      <c r="D38" s="18" t="s">
        <v>152</v>
      </c>
      <c r="E38" s="19" t="s">
        <v>206</v>
      </c>
    </row>
    <row r="39" spans="1:5" s="3" customFormat="1" ht="110.1" customHeight="1">
      <c r="B39" s="80" t="s">
        <v>168</v>
      </c>
      <c r="C39" s="76" t="s">
        <v>207</v>
      </c>
      <c r="D39" s="18" t="s">
        <v>152</v>
      </c>
      <c r="E39" s="19" t="s">
        <v>208</v>
      </c>
    </row>
    <row r="40" spans="1:5" s="3" customFormat="1" ht="110.1" customHeight="1">
      <c r="A40" s="105"/>
      <c r="B40" s="80" t="s">
        <v>209</v>
      </c>
      <c r="C40" s="76" t="s">
        <v>210</v>
      </c>
      <c r="D40" s="18" t="s">
        <v>133</v>
      </c>
      <c r="E40" s="58" t="s">
        <v>211</v>
      </c>
    </row>
    <row r="41" spans="1:5" s="3" customFormat="1" ht="110.1" customHeight="1">
      <c r="A41" s="105"/>
      <c r="B41" s="80" t="s">
        <v>209</v>
      </c>
      <c r="C41" s="76" t="s">
        <v>212</v>
      </c>
      <c r="D41" s="18" t="s">
        <v>133</v>
      </c>
      <c r="E41" s="58" t="s">
        <v>213</v>
      </c>
    </row>
    <row r="42" spans="1:5" s="3" customFormat="1" ht="110.1" customHeight="1">
      <c r="A42" s="105"/>
      <c r="B42" s="80" t="s">
        <v>209</v>
      </c>
      <c r="C42" s="76" t="s">
        <v>214</v>
      </c>
      <c r="D42" s="18" t="s">
        <v>133</v>
      </c>
      <c r="E42" s="58" t="s">
        <v>215</v>
      </c>
    </row>
    <row r="43" spans="1:5" s="3" customFormat="1" ht="110.1" customHeight="1">
      <c r="A43" s="105"/>
      <c r="B43" s="80" t="s">
        <v>209</v>
      </c>
      <c r="C43" s="76" t="s">
        <v>216</v>
      </c>
      <c r="D43" s="18" t="s">
        <v>133</v>
      </c>
      <c r="E43" s="19" t="s">
        <v>217</v>
      </c>
    </row>
    <row r="44" spans="1:5" s="3" customFormat="1" ht="110.1" customHeight="1">
      <c r="A44" s="105"/>
      <c r="B44" s="80" t="s">
        <v>209</v>
      </c>
      <c r="C44" s="76" t="s">
        <v>218</v>
      </c>
      <c r="D44" s="18" t="s">
        <v>133</v>
      </c>
      <c r="E44" s="58" t="s">
        <v>219</v>
      </c>
    </row>
    <row r="45" spans="1:5" s="3" customFormat="1" ht="110.1" customHeight="1">
      <c r="A45" s="105"/>
      <c r="B45" s="80" t="s">
        <v>209</v>
      </c>
      <c r="C45" s="76" t="s">
        <v>220</v>
      </c>
      <c r="D45" s="18" t="s">
        <v>133</v>
      </c>
      <c r="E45" s="58" t="s">
        <v>221</v>
      </c>
    </row>
    <row r="46" spans="1:5" s="3" customFormat="1" ht="110.1" customHeight="1">
      <c r="A46" s="105"/>
      <c r="B46" s="80" t="s">
        <v>209</v>
      </c>
      <c r="C46" s="76" t="s">
        <v>222</v>
      </c>
      <c r="D46" s="18" t="s">
        <v>133</v>
      </c>
      <c r="E46" s="58" t="s">
        <v>223</v>
      </c>
    </row>
    <row r="47" spans="1:5" s="3" customFormat="1" ht="110.1" customHeight="1">
      <c r="A47" s="105"/>
      <c r="B47" s="80" t="s">
        <v>209</v>
      </c>
      <c r="C47" s="76" t="s">
        <v>224</v>
      </c>
      <c r="D47" s="18" t="s">
        <v>133</v>
      </c>
      <c r="E47" s="58" t="s">
        <v>225</v>
      </c>
    </row>
    <row r="48" spans="1:5" s="3" customFormat="1" ht="110.1" customHeight="1">
      <c r="A48" s="105"/>
      <c r="B48" s="80" t="s">
        <v>226</v>
      </c>
      <c r="C48" s="76" t="s">
        <v>227</v>
      </c>
      <c r="D48" s="18" t="s">
        <v>133</v>
      </c>
      <c r="E48" s="19" t="s">
        <v>228</v>
      </c>
    </row>
    <row r="49" spans="1:5" s="3" customFormat="1" ht="110.1" customHeight="1">
      <c r="A49" s="105"/>
      <c r="B49" s="80" t="s">
        <v>226</v>
      </c>
      <c r="C49" s="76" t="s">
        <v>229</v>
      </c>
      <c r="D49" s="18" t="s">
        <v>133</v>
      </c>
      <c r="E49" s="58" t="s">
        <v>230</v>
      </c>
    </row>
    <row r="50" spans="1:5" s="3" customFormat="1" ht="110.1" customHeight="1">
      <c r="B50" s="80" t="s">
        <v>226</v>
      </c>
      <c r="C50" s="76" t="s">
        <v>231</v>
      </c>
      <c r="D50" s="18" t="s">
        <v>152</v>
      </c>
      <c r="E50" s="19" t="s">
        <v>232</v>
      </c>
    </row>
    <row r="51" spans="1:5" s="3" customFormat="1" ht="110.1" customHeight="1">
      <c r="A51" s="105"/>
      <c r="B51" s="80" t="s">
        <v>233</v>
      </c>
      <c r="C51" s="76" t="s">
        <v>234</v>
      </c>
      <c r="D51" s="18" t="s">
        <v>133</v>
      </c>
      <c r="E51" s="58" t="s">
        <v>235</v>
      </c>
    </row>
    <row r="52" spans="1:5" s="3" customFormat="1" ht="110.1" customHeight="1">
      <c r="A52" s="105"/>
      <c r="B52" s="80" t="s">
        <v>233</v>
      </c>
      <c r="C52" s="76" t="s">
        <v>236</v>
      </c>
      <c r="D52" s="18" t="s">
        <v>133</v>
      </c>
      <c r="E52" s="58" t="s">
        <v>237</v>
      </c>
    </row>
    <row r="53" spans="1:5" s="3" customFormat="1" ht="110.1" customHeight="1">
      <c r="A53" s="105"/>
      <c r="B53" s="80" t="s">
        <v>233</v>
      </c>
      <c r="C53" s="76" t="s">
        <v>238</v>
      </c>
      <c r="D53" s="18" t="s">
        <v>133</v>
      </c>
      <c r="E53" s="58" t="s">
        <v>239</v>
      </c>
    </row>
    <row r="54" spans="1:5" s="3" customFormat="1" ht="110.1" customHeight="1">
      <c r="A54" s="105"/>
      <c r="B54" s="80" t="s">
        <v>233</v>
      </c>
      <c r="C54" s="76" t="s">
        <v>240</v>
      </c>
      <c r="D54" s="18" t="s">
        <v>133</v>
      </c>
      <c r="E54" s="58" t="s">
        <v>241</v>
      </c>
    </row>
    <row r="55" spans="1:5" s="3" customFormat="1" ht="110.1" customHeight="1">
      <c r="A55" s="105"/>
      <c r="B55" s="80" t="s">
        <v>233</v>
      </c>
      <c r="C55" s="76" t="s">
        <v>242</v>
      </c>
      <c r="D55" s="18" t="s">
        <v>7</v>
      </c>
      <c r="E55" s="19" t="s">
        <v>243</v>
      </c>
    </row>
    <row r="56" spans="1:5" s="3" customFormat="1" ht="110.1" customHeight="1">
      <c r="B56" s="80" t="s">
        <v>233</v>
      </c>
      <c r="C56" s="76" t="s">
        <v>244</v>
      </c>
      <c r="D56" s="18" t="s">
        <v>152</v>
      </c>
      <c r="E56" s="19" t="s">
        <v>245</v>
      </c>
    </row>
    <row r="57" spans="1:5" s="3" customFormat="1" ht="110.1" customHeight="1">
      <c r="A57" s="105"/>
      <c r="B57" s="80" t="s">
        <v>246</v>
      </c>
      <c r="C57" s="76" t="s">
        <v>247</v>
      </c>
      <c r="D57" s="18" t="s">
        <v>133</v>
      </c>
      <c r="E57" s="58" t="s">
        <v>248</v>
      </c>
    </row>
    <row r="58" spans="1:5" s="3" customFormat="1" ht="110.1" customHeight="1">
      <c r="A58" s="105"/>
      <c r="B58" s="80" t="s">
        <v>246</v>
      </c>
      <c r="C58" s="76" t="s">
        <v>249</v>
      </c>
      <c r="D58" s="18" t="s">
        <v>133</v>
      </c>
      <c r="E58" s="58" t="s">
        <v>250</v>
      </c>
    </row>
    <row r="59" spans="1:5" s="3" customFormat="1" ht="110.1" customHeight="1">
      <c r="A59" s="105"/>
      <c r="B59" s="80" t="s">
        <v>246</v>
      </c>
      <c r="C59" s="76" t="s">
        <v>251</v>
      </c>
      <c r="D59" s="18" t="s">
        <v>133</v>
      </c>
      <c r="E59" s="58" t="s">
        <v>252</v>
      </c>
    </row>
    <row r="60" spans="1:5" s="3" customFormat="1" ht="110.1" customHeight="1">
      <c r="A60" s="105"/>
      <c r="B60" s="80" t="s">
        <v>246</v>
      </c>
      <c r="C60" s="76" t="s">
        <v>253</v>
      </c>
      <c r="D60" s="18" t="s">
        <v>133</v>
      </c>
      <c r="E60" s="58" t="s">
        <v>254</v>
      </c>
    </row>
    <row r="61" spans="1:5" s="3" customFormat="1" ht="110.1" customHeight="1">
      <c r="A61" s="105"/>
      <c r="B61" s="80" t="s">
        <v>246</v>
      </c>
      <c r="C61" s="76" t="s">
        <v>255</v>
      </c>
      <c r="D61" s="18" t="s">
        <v>133</v>
      </c>
      <c r="E61" s="58" t="s">
        <v>256</v>
      </c>
    </row>
    <row r="62" spans="1:5" s="3" customFormat="1" ht="110.1" customHeight="1">
      <c r="A62" s="105"/>
      <c r="B62" s="80" t="s">
        <v>246</v>
      </c>
      <c r="C62" s="76" t="s">
        <v>257</v>
      </c>
      <c r="D62" s="18" t="s">
        <v>133</v>
      </c>
      <c r="E62" s="58" t="s">
        <v>258</v>
      </c>
    </row>
    <row r="63" spans="1:5" s="3" customFormat="1" ht="110.1" customHeight="1">
      <c r="A63" s="105"/>
      <c r="B63" s="80" t="s">
        <v>246</v>
      </c>
      <c r="C63" s="76" t="s">
        <v>259</v>
      </c>
      <c r="D63" s="18" t="s">
        <v>7</v>
      </c>
      <c r="E63" s="58" t="s">
        <v>260</v>
      </c>
    </row>
    <row r="64" spans="1:5" s="3" customFormat="1" ht="110.1" customHeight="1">
      <c r="A64" s="105"/>
      <c r="B64" s="80" t="s">
        <v>246</v>
      </c>
      <c r="C64" s="76" t="s">
        <v>261</v>
      </c>
      <c r="D64" s="18" t="s">
        <v>7</v>
      </c>
      <c r="E64" s="19" t="s">
        <v>262</v>
      </c>
    </row>
    <row r="65" spans="1:5" s="3" customFormat="1" ht="110.1" customHeight="1">
      <c r="A65" s="105"/>
      <c r="B65" s="80" t="s">
        <v>246</v>
      </c>
      <c r="C65" s="76" t="s">
        <v>263</v>
      </c>
      <c r="D65" s="18" t="s">
        <v>133</v>
      </c>
      <c r="E65" s="58" t="s">
        <v>264</v>
      </c>
    </row>
    <row r="66" spans="1:5" s="3" customFormat="1" ht="110.1" customHeight="1">
      <c r="A66" s="105"/>
      <c r="B66" s="80" t="s">
        <v>246</v>
      </c>
      <c r="C66" s="76" t="s">
        <v>265</v>
      </c>
      <c r="D66" s="18" t="s">
        <v>133</v>
      </c>
      <c r="E66" s="58" t="s">
        <v>266</v>
      </c>
    </row>
    <row r="67" spans="1:5" s="3" customFormat="1" ht="110.1" customHeight="1">
      <c r="A67" s="105"/>
      <c r="B67" s="80" t="s">
        <v>267</v>
      </c>
      <c r="C67" s="76" t="s">
        <v>268</v>
      </c>
      <c r="D67" s="18" t="s">
        <v>133</v>
      </c>
      <c r="E67" s="58" t="s">
        <v>269</v>
      </c>
    </row>
    <row r="68" spans="1:5" s="3" customFormat="1" ht="110.1" customHeight="1">
      <c r="A68" s="105"/>
      <c r="B68" s="80" t="s">
        <v>267</v>
      </c>
      <c r="C68" s="76" t="s">
        <v>270</v>
      </c>
      <c r="D68" s="18" t="s">
        <v>133</v>
      </c>
      <c r="E68" s="58" t="s">
        <v>271</v>
      </c>
    </row>
    <row r="69" spans="1:5" s="3" customFormat="1" ht="110.1" customHeight="1">
      <c r="A69" s="105"/>
      <c r="B69" s="80" t="s">
        <v>267</v>
      </c>
      <c r="C69" s="76" t="s">
        <v>272</v>
      </c>
      <c r="D69" s="18" t="s">
        <v>133</v>
      </c>
      <c r="E69" s="58" t="s">
        <v>273</v>
      </c>
    </row>
    <row r="70" spans="1:5" s="3" customFormat="1" ht="110.1" customHeight="1">
      <c r="A70" s="105"/>
      <c r="B70" s="80" t="s">
        <v>267</v>
      </c>
      <c r="C70" s="76" t="s">
        <v>274</v>
      </c>
      <c r="D70" s="18" t="s">
        <v>133</v>
      </c>
      <c r="E70" s="58" t="s">
        <v>275</v>
      </c>
    </row>
    <row r="71" spans="1:5" s="3" customFormat="1" ht="110.1" customHeight="1">
      <c r="B71" s="80" t="s">
        <v>267</v>
      </c>
      <c r="C71" s="76" t="s">
        <v>276</v>
      </c>
      <c r="D71" s="18" t="s">
        <v>152</v>
      </c>
      <c r="E71" s="19" t="s">
        <v>277</v>
      </c>
    </row>
    <row r="72" spans="1:5" s="3" customFormat="1" ht="110.1" customHeight="1">
      <c r="B72" s="80" t="s">
        <v>267</v>
      </c>
      <c r="C72" s="76" t="s">
        <v>278</v>
      </c>
      <c r="D72" s="18" t="s">
        <v>152</v>
      </c>
      <c r="E72" s="19" t="s">
        <v>279</v>
      </c>
    </row>
    <row r="73" spans="1:5" s="3" customFormat="1" ht="110.1" customHeight="1">
      <c r="A73" s="105"/>
      <c r="B73" s="80" t="s">
        <v>280</v>
      </c>
      <c r="C73" s="76" t="s">
        <v>281</v>
      </c>
      <c r="D73" s="18" t="s">
        <v>133</v>
      </c>
      <c r="E73" s="58" t="s">
        <v>282</v>
      </c>
    </row>
    <row r="74" spans="1:5" s="3" customFormat="1" ht="110.1" customHeight="1">
      <c r="A74" s="105"/>
      <c r="B74" s="80" t="s">
        <v>280</v>
      </c>
      <c r="C74" s="76" t="s">
        <v>283</v>
      </c>
      <c r="D74" s="18" t="s">
        <v>133</v>
      </c>
      <c r="E74" s="58" t="s">
        <v>284</v>
      </c>
    </row>
    <row r="75" spans="1:5" s="3" customFormat="1" ht="110.1" customHeight="1">
      <c r="A75" s="105"/>
      <c r="B75" s="80" t="s">
        <v>280</v>
      </c>
      <c r="C75" s="76" t="s">
        <v>285</v>
      </c>
      <c r="D75" s="18" t="s">
        <v>133</v>
      </c>
      <c r="E75" s="58" t="s">
        <v>286</v>
      </c>
    </row>
    <row r="76" spans="1:5" s="3" customFormat="1" ht="110.1" customHeight="1">
      <c r="A76" s="105"/>
      <c r="B76" s="80" t="s">
        <v>280</v>
      </c>
      <c r="C76" s="76" t="s">
        <v>287</v>
      </c>
      <c r="D76" s="18" t="s">
        <v>7</v>
      </c>
      <c r="E76" s="58" t="s">
        <v>288</v>
      </c>
    </row>
    <row r="77" spans="1:5" s="3" customFormat="1" ht="110.1" customHeight="1">
      <c r="A77" s="105"/>
      <c r="B77" s="80" t="s">
        <v>280</v>
      </c>
      <c r="C77" s="76" t="s">
        <v>289</v>
      </c>
      <c r="D77" s="18" t="s">
        <v>7</v>
      </c>
      <c r="E77" s="58" t="s">
        <v>290</v>
      </c>
    </row>
    <row r="78" spans="1:5" s="3" customFormat="1" ht="110.1" customHeight="1">
      <c r="A78" s="105"/>
      <c r="B78" s="80" t="s">
        <v>280</v>
      </c>
      <c r="C78" s="76" t="s">
        <v>291</v>
      </c>
      <c r="D78" s="18" t="s">
        <v>133</v>
      </c>
      <c r="E78" s="58" t="s">
        <v>292</v>
      </c>
    </row>
    <row r="79" spans="1:5" s="3" customFormat="1" ht="110.1" customHeight="1">
      <c r="A79" s="105"/>
      <c r="B79" s="80" t="s">
        <v>280</v>
      </c>
      <c r="C79" s="76" t="s">
        <v>293</v>
      </c>
      <c r="D79" s="18" t="s">
        <v>133</v>
      </c>
      <c r="E79" s="58" t="s">
        <v>294</v>
      </c>
    </row>
    <row r="80" spans="1:5" s="3" customFormat="1" ht="110.1" customHeight="1">
      <c r="A80" s="105"/>
      <c r="B80" s="80" t="s">
        <v>280</v>
      </c>
      <c r="C80" s="76" t="s">
        <v>295</v>
      </c>
      <c r="D80" s="18" t="s">
        <v>133</v>
      </c>
      <c r="E80" s="58" t="s">
        <v>296</v>
      </c>
    </row>
    <row r="81" spans="1:5" s="3" customFormat="1" ht="110.1" customHeight="1">
      <c r="A81" s="105"/>
      <c r="B81" s="80" t="s">
        <v>280</v>
      </c>
      <c r="C81" s="76" t="s">
        <v>297</v>
      </c>
      <c r="D81" s="18" t="s">
        <v>133</v>
      </c>
      <c r="E81" s="58" t="s">
        <v>298</v>
      </c>
    </row>
    <row r="82" spans="1:5" s="3" customFormat="1" ht="110.1" customHeight="1">
      <c r="A82" s="105"/>
      <c r="B82" s="80" t="s">
        <v>280</v>
      </c>
      <c r="C82" s="76" t="s">
        <v>299</v>
      </c>
      <c r="D82" s="18" t="s">
        <v>133</v>
      </c>
      <c r="E82" s="58" t="s">
        <v>300</v>
      </c>
    </row>
    <row r="83" spans="1:5" s="3" customFormat="1" ht="110.1" customHeight="1">
      <c r="A83" s="105"/>
      <c r="B83" s="80" t="s">
        <v>280</v>
      </c>
      <c r="C83" s="76" t="s">
        <v>301</v>
      </c>
      <c r="D83" s="18" t="s">
        <v>7</v>
      </c>
      <c r="E83" s="58" t="s">
        <v>302</v>
      </c>
    </row>
    <row r="84" spans="1:5" s="3" customFormat="1" ht="110.1" customHeight="1">
      <c r="A84" s="105"/>
      <c r="B84" s="80" t="s">
        <v>280</v>
      </c>
      <c r="C84" s="76" t="s">
        <v>303</v>
      </c>
      <c r="D84" s="18" t="s">
        <v>7</v>
      </c>
      <c r="E84" s="19" t="s">
        <v>304</v>
      </c>
    </row>
    <row r="85" spans="1:5" s="3" customFormat="1" ht="110.1" customHeight="1">
      <c r="A85" s="105"/>
      <c r="B85" s="80" t="s">
        <v>280</v>
      </c>
      <c r="C85" s="76" t="s">
        <v>305</v>
      </c>
      <c r="D85" s="18" t="s">
        <v>7</v>
      </c>
      <c r="E85" s="58" t="s">
        <v>306</v>
      </c>
    </row>
    <row r="86" spans="1:5" s="3" customFormat="1" ht="110.1" customHeight="1">
      <c r="A86" s="105"/>
      <c r="B86" s="80" t="s">
        <v>280</v>
      </c>
      <c r="C86" s="76" t="s">
        <v>307</v>
      </c>
      <c r="D86" s="18" t="s">
        <v>133</v>
      </c>
      <c r="E86" s="19" t="s">
        <v>308</v>
      </c>
    </row>
    <row r="87" spans="1:5" s="3" customFormat="1" ht="110.1" customHeight="1">
      <c r="B87" s="80" t="s">
        <v>280</v>
      </c>
      <c r="C87" s="76" t="s">
        <v>309</v>
      </c>
      <c r="D87" s="18" t="s">
        <v>152</v>
      </c>
      <c r="E87" s="19" t="s">
        <v>310</v>
      </c>
    </row>
    <row r="88" spans="1:5" s="3" customFormat="1" ht="110.1" customHeight="1">
      <c r="B88" s="80" t="s">
        <v>280</v>
      </c>
      <c r="C88" s="76" t="s">
        <v>311</v>
      </c>
      <c r="D88" s="18" t="s">
        <v>152</v>
      </c>
      <c r="E88" s="19" t="s">
        <v>312</v>
      </c>
    </row>
    <row r="89" spans="1:5" s="3" customFormat="1" ht="110.1" customHeight="1">
      <c r="B89" s="80" t="s">
        <v>280</v>
      </c>
      <c r="C89" s="76" t="s">
        <v>313</v>
      </c>
      <c r="D89" s="18" t="s">
        <v>152</v>
      </c>
      <c r="E89" s="19" t="s">
        <v>314</v>
      </c>
    </row>
    <row r="90" spans="1:5" s="3" customFormat="1" ht="110.1" customHeight="1">
      <c r="B90" s="80" t="s">
        <v>280</v>
      </c>
      <c r="C90" s="76" t="s">
        <v>315</v>
      </c>
      <c r="D90" s="18" t="s">
        <v>152</v>
      </c>
      <c r="E90" s="19" t="s">
        <v>316</v>
      </c>
    </row>
    <row r="91" spans="1:5" s="3" customFormat="1" ht="110.1" customHeight="1">
      <c r="B91" s="80" t="s">
        <v>280</v>
      </c>
      <c r="C91" s="76" t="s">
        <v>317</v>
      </c>
      <c r="D91" s="18" t="s">
        <v>152</v>
      </c>
      <c r="E91" s="19" t="s">
        <v>318</v>
      </c>
    </row>
    <row r="92" spans="1:5" s="3" customFormat="1" ht="110.1" customHeight="1">
      <c r="A92" s="105"/>
      <c r="B92" s="80" t="s">
        <v>319</v>
      </c>
      <c r="C92" s="76" t="s">
        <v>320</v>
      </c>
      <c r="D92" s="18" t="s">
        <v>133</v>
      </c>
      <c r="E92" s="58" t="s">
        <v>321</v>
      </c>
    </row>
    <row r="93" spans="1:5" s="3" customFormat="1" ht="110.1" customHeight="1">
      <c r="A93" s="105"/>
      <c r="B93" s="80" t="s">
        <v>319</v>
      </c>
      <c r="C93" s="76" t="s">
        <v>322</v>
      </c>
      <c r="D93" s="18" t="s">
        <v>133</v>
      </c>
      <c r="E93" s="58" t="s">
        <v>323</v>
      </c>
    </row>
    <row r="94" spans="1:5" s="3" customFormat="1" ht="110.1" customHeight="1">
      <c r="A94" s="105"/>
      <c r="B94" s="80" t="s">
        <v>319</v>
      </c>
      <c r="C94" s="76" t="s">
        <v>324</v>
      </c>
      <c r="D94" s="18" t="s">
        <v>7</v>
      </c>
      <c r="E94" s="58" t="s">
        <v>325</v>
      </c>
    </row>
    <row r="95" spans="1:5" s="3" customFormat="1" ht="110.1" customHeight="1">
      <c r="A95" s="105"/>
      <c r="B95" s="80" t="s">
        <v>319</v>
      </c>
      <c r="C95" s="76" t="s">
        <v>326</v>
      </c>
      <c r="D95" s="18" t="s">
        <v>133</v>
      </c>
      <c r="E95" s="19" t="s">
        <v>327</v>
      </c>
    </row>
    <row r="96" spans="1:5" s="3" customFormat="1" ht="110.1" customHeight="1">
      <c r="A96" s="105"/>
      <c r="B96" s="80" t="s">
        <v>319</v>
      </c>
      <c r="C96" s="76" t="s">
        <v>328</v>
      </c>
      <c r="D96" s="18" t="s">
        <v>133</v>
      </c>
      <c r="E96" s="58" t="s">
        <v>329</v>
      </c>
    </row>
    <row r="97" spans="1:5" s="3" customFormat="1" ht="110.1" customHeight="1">
      <c r="A97" s="105"/>
      <c r="B97" s="80" t="s">
        <v>319</v>
      </c>
      <c r="C97" s="76" t="s">
        <v>330</v>
      </c>
      <c r="D97" s="18" t="s">
        <v>133</v>
      </c>
      <c r="E97" s="58" t="s">
        <v>331</v>
      </c>
    </row>
    <row r="98" spans="1:5" s="3" customFormat="1" ht="110.1" customHeight="1">
      <c r="A98" s="105"/>
      <c r="B98" s="80" t="s">
        <v>319</v>
      </c>
      <c r="C98" s="76" t="s">
        <v>332</v>
      </c>
      <c r="D98" s="18" t="s">
        <v>133</v>
      </c>
      <c r="E98" s="58" t="s">
        <v>333</v>
      </c>
    </row>
    <row r="99" spans="1:5" s="3" customFormat="1" ht="110.1" customHeight="1">
      <c r="A99" s="105"/>
      <c r="B99" s="80" t="s">
        <v>319</v>
      </c>
      <c r="C99" s="76" t="s">
        <v>334</v>
      </c>
      <c r="D99" s="18" t="s">
        <v>133</v>
      </c>
      <c r="E99" s="19" t="s">
        <v>335</v>
      </c>
    </row>
    <row r="100" spans="1:5" s="3" customFormat="1" ht="110.1" customHeight="1">
      <c r="A100" s="105"/>
      <c r="B100" s="80" t="s">
        <v>319</v>
      </c>
      <c r="C100" s="76" t="s">
        <v>336</v>
      </c>
      <c r="D100" s="18" t="s">
        <v>133</v>
      </c>
      <c r="E100" s="58" t="s">
        <v>337</v>
      </c>
    </row>
    <row r="101" spans="1:5" s="3" customFormat="1" ht="110.1" customHeight="1">
      <c r="A101" s="105"/>
      <c r="B101" s="80" t="s">
        <v>319</v>
      </c>
      <c r="C101" s="76" t="s">
        <v>338</v>
      </c>
      <c r="D101" s="18" t="s">
        <v>133</v>
      </c>
      <c r="E101" s="58" t="s">
        <v>339</v>
      </c>
    </row>
    <row r="102" spans="1:5" s="3" customFormat="1" ht="110.1" customHeight="1">
      <c r="A102" s="105"/>
      <c r="B102" s="80" t="s">
        <v>319</v>
      </c>
      <c r="C102" s="76" t="s">
        <v>340</v>
      </c>
      <c r="D102" s="18" t="s">
        <v>7</v>
      </c>
      <c r="E102" s="58" t="s">
        <v>341</v>
      </c>
    </row>
    <row r="103" spans="1:5" s="3" customFormat="1" ht="110.1" customHeight="1">
      <c r="A103" s="105"/>
      <c r="B103" s="80" t="s">
        <v>319</v>
      </c>
      <c r="C103" s="76" t="s">
        <v>342</v>
      </c>
      <c r="D103" s="18" t="s">
        <v>7</v>
      </c>
      <c r="E103" s="58" t="s">
        <v>343</v>
      </c>
    </row>
    <row r="104" spans="1:5" s="3" customFormat="1" ht="110.1" customHeight="1">
      <c r="A104" s="105"/>
      <c r="B104" s="80" t="s">
        <v>319</v>
      </c>
      <c r="C104" s="76" t="s">
        <v>344</v>
      </c>
      <c r="D104" s="18" t="s">
        <v>7</v>
      </c>
      <c r="E104" s="58" t="s">
        <v>345</v>
      </c>
    </row>
    <row r="105" spans="1:5" s="3" customFormat="1" ht="110.1" customHeight="1">
      <c r="B105" s="80" t="s">
        <v>319</v>
      </c>
      <c r="C105" s="76" t="s">
        <v>346</v>
      </c>
      <c r="D105" s="18" t="s">
        <v>152</v>
      </c>
      <c r="E105" s="19" t="s">
        <v>347</v>
      </c>
    </row>
    <row r="106" spans="1:5" s="3" customFormat="1" ht="110.1" customHeight="1">
      <c r="B106" s="80" t="s">
        <v>319</v>
      </c>
      <c r="C106" s="76" t="s">
        <v>348</v>
      </c>
      <c r="D106" s="18" t="s">
        <v>152</v>
      </c>
      <c r="E106" s="19" t="s">
        <v>349</v>
      </c>
    </row>
    <row r="107" spans="1:5" s="3" customFormat="1" ht="110.1" customHeight="1">
      <c r="B107" s="80" t="s">
        <v>319</v>
      </c>
      <c r="C107" s="76" t="s">
        <v>350</v>
      </c>
      <c r="D107" s="18" t="s">
        <v>152</v>
      </c>
      <c r="E107" s="19" t="s">
        <v>351</v>
      </c>
    </row>
    <row r="108" spans="1:5" s="3" customFormat="1" ht="110.1" customHeight="1">
      <c r="A108" s="105"/>
      <c r="B108" s="80" t="s">
        <v>352</v>
      </c>
      <c r="C108" s="76" t="s">
        <v>353</v>
      </c>
      <c r="D108" s="18" t="s">
        <v>7</v>
      </c>
      <c r="E108" s="19" t="s">
        <v>354</v>
      </c>
    </row>
    <row r="109" spans="1:5" s="3" customFormat="1" ht="110.1" customHeight="1">
      <c r="A109" s="105"/>
      <c r="B109" s="80" t="s">
        <v>352</v>
      </c>
      <c r="C109" s="76" t="s">
        <v>355</v>
      </c>
      <c r="D109" s="18" t="s">
        <v>7</v>
      </c>
      <c r="E109" s="58" t="s">
        <v>356</v>
      </c>
    </row>
    <row r="110" spans="1:5" s="3" customFormat="1" ht="110.1" customHeight="1">
      <c r="A110" s="105"/>
      <c r="B110" s="80" t="s">
        <v>352</v>
      </c>
      <c r="C110" s="76" t="s">
        <v>357</v>
      </c>
      <c r="D110" s="18" t="s">
        <v>7</v>
      </c>
      <c r="E110" s="58" t="s">
        <v>358</v>
      </c>
    </row>
    <row r="111" spans="1:5" s="3" customFormat="1" ht="110.1" customHeight="1">
      <c r="A111" s="105"/>
      <c r="B111" s="80" t="s">
        <v>352</v>
      </c>
      <c r="C111" s="76" t="s">
        <v>359</v>
      </c>
      <c r="D111" s="18" t="s">
        <v>7</v>
      </c>
      <c r="E111" s="58" t="s">
        <v>360</v>
      </c>
    </row>
    <row r="112" spans="1:5" s="3" customFormat="1" ht="110.1" customHeight="1">
      <c r="A112" s="105"/>
      <c r="B112" s="80" t="s">
        <v>352</v>
      </c>
      <c r="C112" s="76" t="s">
        <v>361</v>
      </c>
      <c r="D112" s="18" t="s">
        <v>7</v>
      </c>
      <c r="E112" s="19" t="s">
        <v>362</v>
      </c>
    </row>
    <row r="113" spans="1:5" s="3" customFormat="1" ht="110.1" customHeight="1">
      <c r="A113" s="105"/>
      <c r="B113" s="80" t="s">
        <v>352</v>
      </c>
      <c r="C113" s="76" t="s">
        <v>363</v>
      </c>
      <c r="D113" s="18" t="s">
        <v>133</v>
      </c>
      <c r="E113" s="19" t="s">
        <v>364</v>
      </c>
    </row>
    <row r="114" spans="1:5" s="3" customFormat="1" ht="110.1" customHeight="1">
      <c r="A114" s="105"/>
      <c r="B114" s="80" t="s">
        <v>352</v>
      </c>
      <c r="C114" s="76" t="s">
        <v>365</v>
      </c>
      <c r="D114" s="18" t="s">
        <v>133</v>
      </c>
      <c r="E114" s="19" t="s">
        <v>366</v>
      </c>
    </row>
    <row r="115" spans="1:5" s="3" customFormat="1" ht="110.1" customHeight="1">
      <c r="A115" s="105"/>
      <c r="B115" s="80" t="s">
        <v>352</v>
      </c>
      <c r="C115" s="76" t="s">
        <v>367</v>
      </c>
      <c r="D115" s="18" t="s">
        <v>133</v>
      </c>
      <c r="E115" s="58" t="s">
        <v>368</v>
      </c>
    </row>
    <row r="116" spans="1:5" s="3" customFormat="1" ht="110.1" customHeight="1">
      <c r="A116" s="105"/>
      <c r="B116" s="80" t="s">
        <v>352</v>
      </c>
      <c r="C116" s="76" t="s">
        <v>369</v>
      </c>
      <c r="D116" s="18" t="s">
        <v>133</v>
      </c>
      <c r="E116" s="58" t="s">
        <v>370</v>
      </c>
    </row>
    <row r="117" spans="1:5" s="3" customFormat="1" ht="110.1" customHeight="1">
      <c r="A117" s="105"/>
      <c r="B117" s="80" t="s">
        <v>352</v>
      </c>
      <c r="C117" s="76" t="s">
        <v>371</v>
      </c>
      <c r="D117" s="18" t="s">
        <v>133</v>
      </c>
      <c r="E117" s="19" t="s">
        <v>372</v>
      </c>
    </row>
    <row r="118" spans="1:5" s="3" customFormat="1" ht="110.1" customHeight="1">
      <c r="A118" s="105"/>
      <c r="B118" s="80" t="s">
        <v>352</v>
      </c>
      <c r="C118" s="76" t="s">
        <v>373</v>
      </c>
      <c r="D118" s="18" t="s">
        <v>7</v>
      </c>
      <c r="E118" s="58" t="s">
        <v>374</v>
      </c>
    </row>
    <row r="119" spans="1:5" s="3" customFormat="1" ht="110.1" customHeight="1">
      <c r="B119" s="80" t="s">
        <v>352</v>
      </c>
      <c r="C119" s="76" t="s">
        <v>375</v>
      </c>
      <c r="D119" s="18" t="s">
        <v>152</v>
      </c>
      <c r="E119" s="19" t="s">
        <v>376</v>
      </c>
    </row>
    <row r="120" spans="1:5" s="3" customFormat="1" ht="110.1" customHeight="1">
      <c r="B120" s="80" t="s">
        <v>352</v>
      </c>
      <c r="C120" s="76" t="s">
        <v>377</v>
      </c>
      <c r="D120" s="18" t="s">
        <v>152</v>
      </c>
      <c r="E120" s="19" t="s">
        <v>378</v>
      </c>
    </row>
    <row r="121" spans="1:5" s="3" customFormat="1" ht="110.1" customHeight="1">
      <c r="B121" s="80" t="s">
        <v>352</v>
      </c>
      <c r="C121" s="76" t="s">
        <v>379</v>
      </c>
      <c r="D121" s="18" t="s">
        <v>152</v>
      </c>
      <c r="E121" s="19" t="s">
        <v>380</v>
      </c>
    </row>
    <row r="122" spans="1:5" s="3" customFormat="1" ht="110.1" customHeight="1">
      <c r="A122" s="105"/>
      <c r="B122" s="80" t="s">
        <v>381</v>
      </c>
      <c r="C122" s="76" t="s">
        <v>382</v>
      </c>
      <c r="D122" s="18" t="s">
        <v>133</v>
      </c>
      <c r="E122" s="58" t="s">
        <v>383</v>
      </c>
    </row>
    <row r="123" spans="1:5" s="3" customFormat="1" ht="110.1" customHeight="1">
      <c r="A123" s="105"/>
      <c r="B123" s="80" t="s">
        <v>381</v>
      </c>
      <c r="C123" s="76" t="s">
        <v>384</v>
      </c>
      <c r="D123" s="18" t="s">
        <v>133</v>
      </c>
      <c r="E123" s="58" t="s">
        <v>385</v>
      </c>
    </row>
    <row r="124" spans="1:5" s="3" customFormat="1" ht="110.1" customHeight="1">
      <c r="A124" s="105"/>
      <c r="B124" s="80" t="s">
        <v>381</v>
      </c>
      <c r="C124" s="76" t="s">
        <v>386</v>
      </c>
      <c r="D124" s="18" t="s">
        <v>133</v>
      </c>
      <c r="E124" s="58" t="s">
        <v>387</v>
      </c>
    </row>
    <row r="125" spans="1:5" s="3" customFormat="1" ht="110.1" customHeight="1">
      <c r="A125" s="105"/>
      <c r="B125" s="80" t="s">
        <v>381</v>
      </c>
      <c r="C125" s="76" t="s">
        <v>388</v>
      </c>
      <c r="D125" s="18" t="s">
        <v>133</v>
      </c>
      <c r="E125" s="19" t="s">
        <v>389</v>
      </c>
    </row>
    <row r="126" spans="1:5" s="3" customFormat="1" ht="110.1" customHeight="1">
      <c r="A126" s="105"/>
      <c r="B126" s="80" t="s">
        <v>381</v>
      </c>
      <c r="C126" s="76" t="s">
        <v>390</v>
      </c>
      <c r="D126" s="18" t="s">
        <v>133</v>
      </c>
      <c r="E126" s="58" t="s">
        <v>391</v>
      </c>
    </row>
    <row r="127" spans="1:5" s="3" customFormat="1" ht="110.1" customHeight="1">
      <c r="A127" s="105"/>
      <c r="B127" s="80" t="s">
        <v>381</v>
      </c>
      <c r="C127" s="76" t="s">
        <v>392</v>
      </c>
      <c r="D127" s="18" t="s">
        <v>133</v>
      </c>
      <c r="E127" s="58" t="s">
        <v>393</v>
      </c>
    </row>
    <row r="128" spans="1:5" s="3" customFormat="1" ht="110.1" customHeight="1">
      <c r="A128" s="105"/>
      <c r="B128" s="80" t="s">
        <v>381</v>
      </c>
      <c r="C128" s="76" t="s">
        <v>394</v>
      </c>
      <c r="D128" s="18" t="s">
        <v>133</v>
      </c>
      <c r="E128" s="58" t="s">
        <v>395</v>
      </c>
    </row>
    <row r="129" spans="1:5" s="3" customFormat="1" ht="110.1" customHeight="1">
      <c r="A129" s="105"/>
      <c r="B129" s="80" t="s">
        <v>381</v>
      </c>
      <c r="C129" s="76" t="s">
        <v>396</v>
      </c>
      <c r="D129" s="18" t="s">
        <v>133</v>
      </c>
      <c r="E129" s="58" t="s">
        <v>397</v>
      </c>
    </row>
    <row r="130" spans="1:5" s="3" customFormat="1" ht="110.1" customHeight="1">
      <c r="A130" s="105"/>
      <c r="B130" s="80" t="s">
        <v>381</v>
      </c>
      <c r="C130" s="76" t="s">
        <v>398</v>
      </c>
      <c r="D130" s="18" t="s">
        <v>7</v>
      </c>
      <c r="E130" s="19" t="s">
        <v>399</v>
      </c>
    </row>
    <row r="131" spans="1:5" s="3" customFormat="1" ht="110.1" customHeight="1">
      <c r="A131" s="105"/>
      <c r="B131" s="80" t="s">
        <v>381</v>
      </c>
      <c r="C131" s="76" t="s">
        <v>400</v>
      </c>
      <c r="D131" s="18" t="s">
        <v>133</v>
      </c>
      <c r="E131" s="19" t="s">
        <v>401</v>
      </c>
    </row>
    <row r="132" spans="1:5" s="3" customFormat="1" ht="110.1" customHeight="1">
      <c r="A132" s="105"/>
      <c r="B132" s="80" t="s">
        <v>381</v>
      </c>
      <c r="C132" s="76" t="s">
        <v>402</v>
      </c>
      <c r="D132" s="18" t="s">
        <v>133</v>
      </c>
      <c r="E132" s="19" t="s">
        <v>403</v>
      </c>
    </row>
    <row r="133" spans="1:5" s="3" customFormat="1" ht="110.1" customHeight="1">
      <c r="A133" s="105"/>
      <c r="B133" s="80" t="s">
        <v>381</v>
      </c>
      <c r="C133" s="76" t="s">
        <v>404</v>
      </c>
      <c r="D133" s="18" t="s">
        <v>133</v>
      </c>
      <c r="E133" s="58" t="s">
        <v>405</v>
      </c>
    </row>
    <row r="134" spans="1:5" s="3" customFormat="1" ht="110.1" customHeight="1">
      <c r="B134" s="80" t="s">
        <v>381</v>
      </c>
      <c r="C134" s="76" t="s">
        <v>406</v>
      </c>
      <c r="D134" s="18" t="s">
        <v>152</v>
      </c>
      <c r="E134" s="19" t="s">
        <v>407</v>
      </c>
    </row>
    <row r="135" spans="1:5" s="3" customFormat="1" ht="110.1" customHeight="1">
      <c r="B135" s="80" t="s">
        <v>381</v>
      </c>
      <c r="C135" s="76" t="s">
        <v>408</v>
      </c>
      <c r="D135" s="18" t="s">
        <v>152</v>
      </c>
      <c r="E135" s="19" t="s">
        <v>409</v>
      </c>
    </row>
    <row r="136" spans="1:5" s="3" customFormat="1" ht="110.1" customHeight="1">
      <c r="B136" s="80" t="s">
        <v>381</v>
      </c>
      <c r="C136" s="76" t="s">
        <v>410</v>
      </c>
      <c r="D136" s="18" t="s">
        <v>152</v>
      </c>
      <c r="E136" s="19" t="s">
        <v>411</v>
      </c>
    </row>
    <row r="137" spans="1:5" s="3" customFormat="1" ht="110.1" customHeight="1">
      <c r="B137" s="80" t="s">
        <v>381</v>
      </c>
      <c r="C137" s="76" t="s">
        <v>412</v>
      </c>
      <c r="D137" s="18" t="s">
        <v>152</v>
      </c>
      <c r="E137" s="19" t="s">
        <v>413</v>
      </c>
    </row>
    <row r="138" spans="1:5" s="3" customFormat="1" ht="110.1" customHeight="1">
      <c r="B138" s="80" t="s">
        <v>381</v>
      </c>
      <c r="C138" s="76" t="s">
        <v>414</v>
      </c>
      <c r="D138" s="18" t="s">
        <v>152</v>
      </c>
      <c r="E138" s="19" t="s">
        <v>415</v>
      </c>
    </row>
    <row r="139" spans="1:5" s="3" customFormat="1" ht="110.1" customHeight="1">
      <c r="B139" s="80" t="s">
        <v>381</v>
      </c>
      <c r="C139" s="76" t="s">
        <v>416</v>
      </c>
      <c r="D139" s="18" t="s">
        <v>152</v>
      </c>
      <c r="E139" s="19" t="s">
        <v>417</v>
      </c>
    </row>
    <row r="140" spans="1:5" s="3" customFormat="1" ht="110.1" customHeight="1">
      <c r="B140" s="80" t="s">
        <v>381</v>
      </c>
      <c r="C140" s="76" t="s">
        <v>418</v>
      </c>
      <c r="D140" s="18" t="s">
        <v>152</v>
      </c>
      <c r="E140" s="19" t="s">
        <v>419</v>
      </c>
    </row>
  </sheetData>
  <autoFilter ref="B3:E140" xr:uid="{00000000-0009-0000-0000-000001000000}"/>
  <mergeCells count="1">
    <mergeCell ref="B2:D2"/>
  </mergeCells>
  <phoneticPr fontId="33"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31" filterMode="1">
    <tabColor rgb="FFF2EBC7"/>
  </sheetPr>
  <dimension ref="A1:AMJ140"/>
  <sheetViews>
    <sheetView zoomScaleNormal="100" workbookViewId="0">
      <pane xSplit="6" ySplit="16" topLeftCell="G17"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Texte de base convention collective</v>
      </c>
      <c r="E1" s="119"/>
      <c r="F1" s="119"/>
      <c r="G1" s="119"/>
      <c r="H1" s="119"/>
      <c r="I1" s="75" t="s">
        <v>81</v>
      </c>
    </row>
    <row r="2" spans="1:1024" ht="51">
      <c r="A2" s="207" t="s">
        <v>458</v>
      </c>
      <c r="B2" s="207"/>
      <c r="C2" s="207"/>
      <c r="D2" s="120" t="str">
        <f>IF(LOOKUP(I1,Echantillon!A10:A67,Echantillon!C10:C67)&lt;&gt;0,LOOKUP(I1,Echantillon!A10:A67,Echantillon!C10:C67),"-")</f>
        <v>https://www.legifrance.gouv.fr/conv_coll/id/KALITEXT000005683633/?idConteneur=KALICONT000005635185</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424</v>
      </c>
      <c r="F17" s="12"/>
      <c r="G17" s="113" t="s">
        <v>540</v>
      </c>
      <c r="H17" s="56"/>
      <c r="I17" s="101"/>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423</v>
      </c>
      <c r="F45" s="12"/>
      <c r="G45" s="114"/>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t="s">
        <v>482</v>
      </c>
      <c r="G46" s="114" t="s">
        <v>541</v>
      </c>
      <c r="H46" s="56" t="s">
        <v>542</v>
      </c>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425</v>
      </c>
      <c r="F58" s="12" t="s">
        <v>482</v>
      </c>
      <c r="G58" s="114" t="s">
        <v>543</v>
      </c>
      <c r="H58" s="56" t="s">
        <v>542</v>
      </c>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157.5" hidden="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t="s">
        <v>482</v>
      </c>
      <c r="G65" s="114" t="s">
        <v>544</v>
      </c>
      <c r="H65" s="56" t="s">
        <v>542</v>
      </c>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136.5">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t="s">
        <v>482</v>
      </c>
      <c r="G67" s="114" t="s">
        <v>545</v>
      </c>
      <c r="H67" s="56" t="s">
        <v>546</v>
      </c>
      <c r="I67" s="101"/>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t="s">
        <v>482</v>
      </c>
      <c r="G69" s="114" t="s">
        <v>547</v>
      </c>
      <c r="H69" s="56" t="s">
        <v>546</v>
      </c>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t="s">
        <v>482</v>
      </c>
      <c r="G73" s="114" t="s">
        <v>548</v>
      </c>
      <c r="H73" s="56" t="s">
        <v>542</v>
      </c>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425</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425</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1C000000}">
    <filterColumn colId="2">
      <filters>
        <filter val="A"/>
        <filter val="AA"/>
      </filters>
    </filterColumn>
    <filterColumn colId="4">
      <filters>
        <filter val="NC"/>
      </filters>
    </filterColumn>
    <filterColumn colId="6">
      <customFilters>
        <customFilter operator="notEqual" val=" "/>
      </customFilters>
    </filterColumn>
  </autoFilter>
  <mergeCells count="2">
    <mergeCell ref="A1:C1"/>
    <mergeCell ref="A2:C2"/>
  </mergeCells>
  <conditionalFormatting sqref="E13 E19 E33:E39 E48:E136">
    <cfRule type="cellIs" dxfId="230" priority="10" operator="equal">
      <formula>"c"</formula>
    </cfRule>
    <cfRule type="cellIs" dxfId="229" priority="11" operator="equal">
      <formula>"nc"</formula>
    </cfRule>
    <cfRule type="cellIs" dxfId="228" priority="12" operator="equal">
      <formula>"na"</formula>
    </cfRule>
    <cfRule type="cellIs" dxfId="227" priority="13" operator="equal">
      <formula>"nt"</formula>
    </cfRule>
  </conditionalFormatting>
  <conditionalFormatting sqref="F4:F136">
    <cfRule type="cellIs" dxfId="226" priority="9" operator="equal">
      <formula>"D"</formula>
    </cfRule>
  </conditionalFormatting>
  <conditionalFormatting sqref="E137:E140">
    <cfRule type="cellIs" dxfId="225" priority="5" operator="equal">
      <formula>"c"</formula>
    </cfRule>
    <cfRule type="cellIs" dxfId="224" priority="6" operator="equal">
      <formula>"nc"</formula>
    </cfRule>
    <cfRule type="cellIs" dxfId="223" priority="7" operator="equal">
      <formula>"na"</formula>
    </cfRule>
    <cfRule type="cellIs" dxfId="222" priority="8" operator="equal">
      <formula>"nt"</formula>
    </cfRule>
  </conditionalFormatting>
  <conditionalFormatting sqref="E4:E12 E14:E18 E20:E32 E40:E47">
    <cfRule type="cellIs" dxfId="221" priority="1" operator="equal">
      <formula>"c"</formula>
    </cfRule>
    <cfRule type="cellIs" dxfId="220" priority="2" operator="equal">
      <formula>"nc"</formula>
    </cfRule>
    <cfRule type="cellIs" dxfId="219" priority="3" operator="equal">
      <formula>"na"</formula>
    </cfRule>
    <cfRule type="cellIs" dxfId="218" priority="4" operator="equal">
      <formula>"nt"</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32">
    <tabColor rgb="FFE3EBF2"/>
  </sheetPr>
  <dimension ref="A1:AMJ140"/>
  <sheetViews>
    <sheetView zoomScale="80" zoomScaleNormal="80"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Texte attaché d'une convention collective</v>
      </c>
      <c r="E1" s="119"/>
      <c r="F1" s="119"/>
      <c r="G1" s="119"/>
      <c r="H1" s="119"/>
      <c r="I1" s="75" t="s">
        <v>84</v>
      </c>
    </row>
    <row r="2" spans="1:1024" ht="51">
      <c r="A2" s="207" t="s">
        <v>458</v>
      </c>
      <c r="B2" s="207"/>
      <c r="C2" s="207"/>
      <c r="D2" s="120" t="str">
        <f>IF(LOOKUP(I1,Echantillon!A10:A67,Echantillon!C10:C67)&lt;&gt;0,LOOKUP(I1,Echantillon!A10:A67,Echantillon!C10:C67),"-")</f>
        <v>https://www.legifrance.gouv.fr/conv_coll/id/KALITEXT000036563940/?idConteneur=KALICONT000005635185</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customHeight="1">
      <c r="A4" s="86" t="str">
        <f>Criteres!B4</f>
        <v>Images</v>
      </c>
      <c r="B4" s="87" t="str">
        <f>Criteres!C4</f>
        <v>1.1</v>
      </c>
      <c r="C4" s="87" t="str">
        <f>Criteres!D4</f>
        <v>A</v>
      </c>
      <c r="D4" s="88" t="str">
        <f>Criteres!E4</f>
        <v>Chaque image porteuse d'information a-t-elle une alternative textuelle ?</v>
      </c>
      <c r="E4" s="13" t="s">
        <v>464</v>
      </c>
      <c r="F4" s="12"/>
      <c r="G4" s="113"/>
      <c r="H4" s="56"/>
      <c r="I4" s="57"/>
      <c r="J4" s="162"/>
      <c r="AME4" s="6"/>
      <c r="AMF4" s="6"/>
      <c r="AMG4" s="6"/>
      <c r="AMH4" s="6"/>
      <c r="AMI4" s="6"/>
      <c r="AMJ4" s="6"/>
    </row>
    <row r="5" spans="1:1024" s="7" customFormat="1" ht="99.95" customHeight="1">
      <c r="A5" s="86" t="str">
        <f>Criteres!B5</f>
        <v>Images</v>
      </c>
      <c r="B5" s="87" t="str">
        <f>Criteres!C5</f>
        <v>1.2</v>
      </c>
      <c r="C5" s="87" t="str">
        <f>Criteres!D5</f>
        <v>A</v>
      </c>
      <c r="D5" s="88" t="str">
        <f>Criteres!E5</f>
        <v>Chaque image de décoration est-elle correctement ignorée par les technologies d'assistance ?</v>
      </c>
      <c r="E5" s="13" t="s">
        <v>464</v>
      </c>
      <c r="F5" s="12"/>
      <c r="G5" s="19"/>
      <c r="H5" s="56"/>
      <c r="I5" s="55"/>
      <c r="J5" s="162"/>
      <c r="AME5" s="6"/>
      <c r="AMF5" s="6"/>
      <c r="AMG5" s="6"/>
      <c r="AMH5" s="6"/>
      <c r="AMI5" s="6"/>
      <c r="AMJ5" s="6"/>
    </row>
    <row r="6" spans="1:1024" s="7" customFormat="1" ht="99.95"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464</v>
      </c>
      <c r="F6" s="12"/>
      <c r="G6" s="19"/>
      <c r="H6" s="56"/>
      <c r="I6" s="55"/>
      <c r="J6" s="162"/>
      <c r="AME6" s="6"/>
      <c r="AMF6" s="6"/>
      <c r="AMG6" s="6"/>
      <c r="AMH6" s="6"/>
      <c r="AMI6" s="6"/>
      <c r="AMJ6" s="6"/>
    </row>
    <row r="7" spans="1:1024" ht="99.95"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464</v>
      </c>
      <c r="F7" s="12"/>
      <c r="G7" s="19"/>
      <c r="H7" s="56"/>
      <c r="I7" s="55"/>
    </row>
    <row r="8" spans="1:1024" ht="99.95"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464</v>
      </c>
      <c r="F8" s="12"/>
      <c r="G8" s="19"/>
      <c r="H8" s="56"/>
      <c r="I8" s="55"/>
    </row>
    <row r="9" spans="1:1024" ht="99.95" customHeight="1">
      <c r="A9" s="86" t="str">
        <f>Criteres!B9</f>
        <v>Images</v>
      </c>
      <c r="B9" s="87" t="str">
        <f>Criteres!C9</f>
        <v>1.6</v>
      </c>
      <c r="C9" s="87" t="str">
        <f>Criteres!D9</f>
        <v>A</v>
      </c>
      <c r="D9" s="88" t="str">
        <f>Criteres!E9</f>
        <v>Chaque image porteuse d'information a-t-elle, si nécessaire, une description détaillée ?</v>
      </c>
      <c r="E9" s="13" t="s">
        <v>464</v>
      </c>
      <c r="F9" s="12"/>
      <c r="G9" s="19"/>
      <c r="H9" s="56"/>
      <c r="I9" s="55"/>
    </row>
    <row r="10" spans="1:1024" ht="99.95"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464</v>
      </c>
      <c r="F10" s="12"/>
      <c r="G10" s="19"/>
      <c r="H10" s="56"/>
      <c r="I10" s="55"/>
    </row>
    <row r="11" spans="1:1024" ht="99.95"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464</v>
      </c>
      <c r="F11" s="12"/>
      <c r="G11" s="19"/>
      <c r="H11" s="56"/>
      <c r="I11" s="55"/>
    </row>
    <row r="12" spans="1:1024" ht="99.95" customHeight="1">
      <c r="A12" s="86" t="str">
        <f>Criteres!B12</f>
        <v>Images</v>
      </c>
      <c r="B12" s="87" t="str">
        <f>Criteres!C12</f>
        <v>1.9</v>
      </c>
      <c r="C12" s="87" t="str">
        <f>Criteres!D12</f>
        <v>A</v>
      </c>
      <c r="D12" s="88" t="str">
        <f>Criteres!E12</f>
        <v>Chaque légende d'image est-elle, si nécessaire, correctement reliée à l'image correspondante ?</v>
      </c>
      <c r="E12" s="13" t="s">
        <v>464</v>
      </c>
      <c r="F12" s="12"/>
      <c r="G12" s="19"/>
      <c r="H12" s="56"/>
      <c r="I12" s="55"/>
    </row>
    <row r="13" spans="1:1024" ht="99.95"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customHeight="1">
      <c r="A14" s="86" t="str">
        <f>Criteres!B14</f>
        <v>Cadres</v>
      </c>
      <c r="B14" s="87" t="str">
        <f>Criteres!C14</f>
        <v>2.1</v>
      </c>
      <c r="C14" s="87" t="str">
        <f>Criteres!D14</f>
        <v>A</v>
      </c>
      <c r="D14" s="88" t="str">
        <f>Criteres!E14</f>
        <v>Chaque cadre a-t-il un titre de cadre ?</v>
      </c>
      <c r="E14" s="13" t="s">
        <v>464</v>
      </c>
      <c r="F14" s="12"/>
      <c r="G14" s="19"/>
      <c r="H14" s="56"/>
      <c r="I14" s="55"/>
    </row>
    <row r="15" spans="1:1024" ht="99.95" customHeight="1">
      <c r="A15" s="86" t="str">
        <f>Criteres!B15</f>
        <v>Cadres</v>
      </c>
      <c r="B15" s="87" t="str">
        <f>Criteres!C15</f>
        <v>2.2</v>
      </c>
      <c r="C15" s="87" t="str">
        <f>Criteres!D15</f>
        <v>A</v>
      </c>
      <c r="D15" s="88" t="str">
        <f>Criteres!E15</f>
        <v>Pour chaque cadre ayant un titre de cadre, ce titre de cadre est-il pertinent ?</v>
      </c>
      <c r="E15" s="13" t="s">
        <v>464</v>
      </c>
      <c r="F15" s="12"/>
      <c r="G15" s="19"/>
      <c r="H15" s="56"/>
      <c r="I15" s="55"/>
    </row>
    <row r="16" spans="1:1024" ht="99.95"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464</v>
      </c>
      <c r="F16" s="12"/>
      <c r="G16" s="19"/>
      <c r="H16" s="56"/>
      <c r="I16" s="55"/>
    </row>
    <row r="17" spans="1:9" ht="99.95"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464</v>
      </c>
      <c r="F17" s="12"/>
      <c r="G17" s="19"/>
      <c r="H17" s="56"/>
      <c r="I17" s="55"/>
    </row>
    <row r="18" spans="1:9" ht="99.95"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464</v>
      </c>
      <c r="F18" s="12"/>
      <c r="G18" s="19"/>
      <c r="H18" s="56"/>
      <c r="I18" s="55"/>
    </row>
    <row r="19" spans="1:9" ht="99.95"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464</v>
      </c>
      <c r="F20" s="12"/>
      <c r="G20" s="19"/>
      <c r="H20" s="56"/>
      <c r="I20" s="55"/>
    </row>
    <row r="21" spans="1:9" ht="99.95"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464</v>
      </c>
      <c r="F21" s="12"/>
      <c r="G21" s="19"/>
      <c r="H21" s="56"/>
      <c r="I21" s="55"/>
    </row>
    <row r="22" spans="1:9" ht="99.95"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464</v>
      </c>
      <c r="F22" s="12"/>
      <c r="G22" s="19"/>
      <c r="H22" s="56"/>
      <c r="I22" s="55"/>
    </row>
    <row r="23" spans="1:9" ht="99.95"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464</v>
      </c>
      <c r="F23" s="12"/>
      <c r="G23" s="19"/>
      <c r="H23" s="56"/>
      <c r="I23" s="55"/>
    </row>
    <row r="24" spans="1:9" ht="99.95"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464</v>
      </c>
      <c r="F24" s="12"/>
      <c r="G24" s="19"/>
      <c r="H24" s="56"/>
      <c r="I24" s="55"/>
    </row>
    <row r="25" spans="1:9" ht="99.95"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464</v>
      </c>
      <c r="F25" s="12"/>
      <c r="G25" s="19"/>
      <c r="H25" s="56"/>
      <c r="I25" s="55"/>
    </row>
    <row r="26" spans="1:9" ht="99.95" customHeight="1">
      <c r="A26" s="86" t="str">
        <f>Criteres!B26</f>
        <v>Multimédia</v>
      </c>
      <c r="B26" s="87" t="str">
        <f>Criteres!C26</f>
        <v>4.7</v>
      </c>
      <c r="C26" s="87" t="str">
        <f>Criteres!D26</f>
        <v>A</v>
      </c>
      <c r="D26" s="88" t="str">
        <f>Criteres!E26</f>
        <v>Chaque média temporel est-il clairement identifiable (hors cas particuliers) ?</v>
      </c>
      <c r="E26" s="13" t="s">
        <v>464</v>
      </c>
      <c r="F26" s="12"/>
      <c r="G26" s="19"/>
      <c r="H26" s="56"/>
      <c r="I26" s="55"/>
    </row>
    <row r="27" spans="1:9" ht="99.95" customHeight="1">
      <c r="A27" s="86" t="str">
        <f>Criteres!B27</f>
        <v>Multimédia</v>
      </c>
      <c r="B27" s="87" t="str">
        <f>Criteres!C27</f>
        <v>4.8</v>
      </c>
      <c r="C27" s="87" t="str">
        <f>Criteres!D27</f>
        <v>A</v>
      </c>
      <c r="D27" s="88" t="str">
        <f>Criteres!E27</f>
        <v>Chaque média non temporel a-t-il, si nécessaire, une alternative (hors cas particuliers) ?</v>
      </c>
      <c r="E27" s="13" t="s">
        <v>464</v>
      </c>
      <c r="F27" s="12"/>
      <c r="G27" s="19"/>
      <c r="H27" s="56"/>
      <c r="I27" s="55"/>
    </row>
    <row r="28" spans="1:9" ht="99.95" customHeight="1">
      <c r="A28" s="86" t="str">
        <f>Criteres!B28</f>
        <v>Multimédia</v>
      </c>
      <c r="B28" s="87" t="str">
        <f>Criteres!C28</f>
        <v>4.9</v>
      </c>
      <c r="C28" s="87" t="str">
        <f>Criteres!D28</f>
        <v>A</v>
      </c>
      <c r="D28" s="88" t="str">
        <f>Criteres!E28</f>
        <v>Pour chaque média non temporel ayant une alternative, cette alternative est-elle pertinente ?</v>
      </c>
      <c r="E28" s="13" t="s">
        <v>464</v>
      </c>
      <c r="F28" s="12"/>
      <c r="G28" s="19"/>
      <c r="H28" s="56"/>
      <c r="I28" s="55"/>
    </row>
    <row r="29" spans="1:9" ht="99.95" customHeight="1">
      <c r="A29" s="86" t="str">
        <f>Criteres!B29</f>
        <v>Multimédia</v>
      </c>
      <c r="B29" s="87" t="str">
        <f>Criteres!C29</f>
        <v>4.10</v>
      </c>
      <c r="C29" s="87" t="str">
        <f>Criteres!D29</f>
        <v>A</v>
      </c>
      <c r="D29" s="88" t="str">
        <f>Criteres!E29</f>
        <v>Chaque son déclenché automatiquement est-il contrôlable par l'utilisateur ?</v>
      </c>
      <c r="E29" s="13" t="s">
        <v>464</v>
      </c>
      <c r="F29" s="12"/>
      <c r="G29" s="19"/>
      <c r="H29" s="56"/>
      <c r="I29" s="55"/>
    </row>
    <row r="30" spans="1:9" ht="99.95"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464</v>
      </c>
      <c r="F30" s="12"/>
      <c r="G30" s="19"/>
      <c r="H30" s="56"/>
      <c r="I30" s="55"/>
    </row>
    <row r="31" spans="1:9" ht="99.95"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464</v>
      </c>
      <c r="F31" s="12"/>
      <c r="G31" s="19"/>
      <c r="H31" s="56"/>
      <c r="I31" s="55"/>
    </row>
    <row r="32" spans="1:9" ht="99.95"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464</v>
      </c>
      <c r="F32" s="12"/>
      <c r="G32" s="19"/>
      <c r="H32" s="56"/>
      <c r="I32" s="55"/>
    </row>
    <row r="33" spans="1:9" ht="99.95"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customHeight="1">
      <c r="A40" s="86" t="str">
        <f>Criteres!B40</f>
        <v>Tableaux</v>
      </c>
      <c r="B40" s="87" t="str">
        <f>Criteres!C40</f>
        <v>5.1</v>
      </c>
      <c r="C40" s="87" t="str">
        <f>Criteres!D40</f>
        <v>A</v>
      </c>
      <c r="D40" s="88" t="str">
        <f>Criteres!E40</f>
        <v>Chaque tableau de données complexe a-t-il un résumé ?</v>
      </c>
      <c r="E40" s="13" t="s">
        <v>464</v>
      </c>
      <c r="F40" s="12"/>
      <c r="G40" s="19"/>
      <c r="H40" s="56"/>
      <c r="I40" s="55"/>
    </row>
    <row r="41" spans="1:9" ht="99.95" customHeight="1">
      <c r="A41" s="86" t="str">
        <f>Criteres!B41</f>
        <v>Tableaux</v>
      </c>
      <c r="B41" s="87" t="str">
        <f>Criteres!C41</f>
        <v>5.2</v>
      </c>
      <c r="C41" s="87" t="str">
        <f>Criteres!D41</f>
        <v>A</v>
      </c>
      <c r="D41" s="88" t="str">
        <f>Criteres!E41</f>
        <v>Pour chaque tableau de données complexe ayant un résumé, celui-ci est-il pertinent ?</v>
      </c>
      <c r="E41" s="13" t="s">
        <v>464</v>
      </c>
      <c r="F41" s="12"/>
      <c r="G41" s="19"/>
      <c r="H41" s="56"/>
      <c r="I41" s="55"/>
    </row>
    <row r="42" spans="1:9" ht="99.95"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464</v>
      </c>
      <c r="F42" s="12"/>
      <c r="G42" s="19"/>
      <c r="H42" s="58"/>
      <c r="I42" s="55"/>
    </row>
    <row r="43" spans="1:9" ht="99.95"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464</v>
      </c>
      <c r="F43" s="12"/>
      <c r="G43" s="19"/>
      <c r="H43" s="56"/>
      <c r="I43" s="55"/>
    </row>
    <row r="44" spans="1:9" ht="99.95" customHeight="1">
      <c r="A44" s="86" t="str">
        <f>Criteres!B44</f>
        <v>Tableaux</v>
      </c>
      <c r="B44" s="87" t="str">
        <f>Criteres!C44</f>
        <v>5.5</v>
      </c>
      <c r="C44" s="87" t="str">
        <f>Criteres!D44</f>
        <v>A</v>
      </c>
      <c r="D44" s="88" t="str">
        <f>Criteres!E44</f>
        <v>Pour chaque tableau de données ayant un titre, celui-ci est-il pertinent ?</v>
      </c>
      <c r="E44" s="13" t="s">
        <v>464</v>
      </c>
      <c r="F44" s="12"/>
      <c r="G44" s="19"/>
      <c r="H44" s="56"/>
      <c r="I44" s="55"/>
    </row>
    <row r="45" spans="1:9" ht="99.95"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464</v>
      </c>
      <c r="F45" s="12"/>
      <c r="G45" s="19"/>
      <c r="H45" s="56"/>
      <c r="I45" s="55"/>
    </row>
    <row r="46" spans="1:9" ht="99.95"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464</v>
      </c>
      <c r="F46" s="12"/>
      <c r="G46" s="19"/>
      <c r="H46" s="56"/>
      <c r="I46" s="55"/>
    </row>
    <row r="47" spans="1:9" ht="99.95"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464</v>
      </c>
      <c r="F47" s="12"/>
      <c r="G47" s="19"/>
      <c r="H47" s="56"/>
      <c r="I47" s="55"/>
    </row>
    <row r="48" spans="1:9" ht="99.95" customHeight="1">
      <c r="A48" s="86" t="str">
        <f>Criteres!B48</f>
        <v>Liens</v>
      </c>
      <c r="B48" s="87" t="str">
        <f>Criteres!C48</f>
        <v>6.1</v>
      </c>
      <c r="C48" s="87" t="str">
        <f>Criteres!D48</f>
        <v>A</v>
      </c>
      <c r="D48" s="88" t="str">
        <f>Criteres!E48</f>
        <v>Chaque lien est-il explicite (hors cas particuliers) ?</v>
      </c>
      <c r="E48" s="13" t="s">
        <v>464</v>
      </c>
      <c r="F48" s="12"/>
      <c r="G48" s="19"/>
      <c r="H48" s="56"/>
      <c r="I48" s="55"/>
    </row>
    <row r="49" spans="1:9" ht="99.95" customHeight="1">
      <c r="A49" s="86" t="str">
        <f>Criteres!B49</f>
        <v>Liens</v>
      </c>
      <c r="B49" s="87" t="str">
        <f>Criteres!C49</f>
        <v>6.2</v>
      </c>
      <c r="C49" s="87" t="str">
        <f>Criteres!D49</f>
        <v>A</v>
      </c>
      <c r="D49" s="88" t="str">
        <f>Criteres!E49</f>
        <v>Dans chaque page web, chaque lien, à l'exception des ancres, a-t-il un intitulé ?</v>
      </c>
      <c r="E49" s="13" t="s">
        <v>464</v>
      </c>
      <c r="F49" s="12"/>
      <c r="G49" s="19"/>
      <c r="H49" s="56"/>
      <c r="I49" s="55"/>
    </row>
    <row r="50" spans="1:9" ht="99.95"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customHeight="1">
      <c r="A51" s="86" t="str">
        <f>Criteres!B51</f>
        <v>Script</v>
      </c>
      <c r="B51" s="87" t="str">
        <f>Criteres!C51</f>
        <v>7.1</v>
      </c>
      <c r="C51" s="87" t="str">
        <f>Criteres!D51</f>
        <v>A</v>
      </c>
      <c r="D51" s="88" t="str">
        <f>Criteres!E51</f>
        <v>Chaque script est-il, si nécessaire, compatible avec les technologies d'assistance ?</v>
      </c>
      <c r="E51" s="13" t="s">
        <v>464</v>
      </c>
      <c r="F51" s="12"/>
      <c r="G51" s="19"/>
      <c r="H51" s="56"/>
      <c r="I51" s="55"/>
    </row>
    <row r="52" spans="1:9" ht="99.95" customHeight="1">
      <c r="A52" s="86" t="str">
        <f>Criteres!B52</f>
        <v>Script</v>
      </c>
      <c r="B52" s="87" t="str">
        <f>Criteres!C52</f>
        <v>7.2</v>
      </c>
      <c r="C52" s="87" t="str">
        <f>Criteres!D52</f>
        <v>A</v>
      </c>
      <c r="D52" s="88" t="str">
        <f>Criteres!E52</f>
        <v>Pour chaque script ayant une alternative, cette alternative est-elle pertinente ?</v>
      </c>
      <c r="E52" s="13" t="s">
        <v>464</v>
      </c>
      <c r="F52" s="12"/>
      <c r="G52" s="19"/>
      <c r="H52" s="56"/>
      <c r="I52" s="55"/>
    </row>
    <row r="53" spans="1:9" ht="99.95"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464</v>
      </c>
      <c r="F53" s="12"/>
      <c r="G53" s="19"/>
      <c r="H53" s="56"/>
      <c r="I53" s="55"/>
    </row>
    <row r="54" spans="1:9" ht="99.95"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464</v>
      </c>
      <c r="F54" s="12"/>
      <c r="G54" s="19"/>
      <c r="H54" s="56"/>
      <c r="I54" s="55"/>
    </row>
    <row r="55" spans="1:9" ht="99.95"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464</v>
      </c>
      <c r="F55" s="12"/>
      <c r="G55" s="19"/>
      <c r="H55" s="56"/>
      <c r="I55" s="55"/>
    </row>
    <row r="56" spans="1:9" ht="99.95"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customHeight="1">
      <c r="A57" s="86" t="str">
        <f>Criteres!B57</f>
        <v>Eléments obligatoires</v>
      </c>
      <c r="B57" s="87" t="str">
        <f>Criteres!C57</f>
        <v>8.1</v>
      </c>
      <c r="C57" s="87" t="str">
        <f>Criteres!D57</f>
        <v>A</v>
      </c>
      <c r="D57" s="88" t="str">
        <f>Criteres!E57</f>
        <v>Chaque page web est-elle définie par un type de document ?</v>
      </c>
      <c r="E57" s="13" t="s">
        <v>464</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464</v>
      </c>
      <c r="F58" s="12"/>
      <c r="G58" s="19"/>
      <c r="H58" s="56"/>
      <c r="I58" s="55"/>
    </row>
    <row r="59" spans="1:9" ht="99.95" customHeight="1">
      <c r="A59" s="86" t="str">
        <f>Criteres!B59</f>
        <v>Eléments obligatoires</v>
      </c>
      <c r="B59" s="87" t="str">
        <f>Criteres!C59</f>
        <v>8.3</v>
      </c>
      <c r="C59" s="87" t="str">
        <f>Criteres!D59</f>
        <v>A</v>
      </c>
      <c r="D59" s="88" t="str">
        <f>Criteres!E59</f>
        <v>Dans chaque page web, la langue par défaut est-elle présente ?</v>
      </c>
      <c r="E59" s="13" t="s">
        <v>464</v>
      </c>
      <c r="F59" s="12"/>
      <c r="G59" s="19"/>
      <c r="H59" s="56"/>
      <c r="I59" s="55"/>
    </row>
    <row r="60" spans="1:9" ht="99.95"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464</v>
      </c>
      <c r="F60" s="12"/>
      <c r="G60" s="19"/>
      <c r="H60" s="56"/>
      <c r="I60" s="55"/>
    </row>
    <row r="61" spans="1:9" ht="99.95" customHeight="1">
      <c r="A61" s="86" t="str">
        <f>Criteres!B61</f>
        <v>Eléments obligatoires</v>
      </c>
      <c r="B61" s="87" t="str">
        <f>Criteres!C61</f>
        <v>8.5</v>
      </c>
      <c r="C61" s="87" t="str">
        <f>Criteres!D61</f>
        <v>A</v>
      </c>
      <c r="D61" s="88" t="str">
        <f>Criteres!E61</f>
        <v>Chaque page web a-t-elle un titre de page ?</v>
      </c>
      <c r="E61" s="13" t="s">
        <v>464</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464</v>
      </c>
      <c r="F62" s="12"/>
      <c r="G62" s="19"/>
      <c r="H62" s="56"/>
      <c r="I62" s="55"/>
    </row>
    <row r="63" spans="1:9" ht="99.95"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464</v>
      </c>
      <c r="F63" s="12"/>
      <c r="G63" s="19"/>
      <c r="H63" s="56"/>
      <c r="I63" s="55"/>
    </row>
    <row r="64" spans="1:9" ht="99.95"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464</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464</v>
      </c>
      <c r="F65" s="12"/>
      <c r="G65" s="19"/>
      <c r="H65" s="56"/>
      <c r="I65" s="55"/>
    </row>
    <row r="66" spans="1:9" ht="99.95" customHeight="1">
      <c r="A66" s="86" t="str">
        <f>Criteres!B66</f>
        <v>Eléments obligatoires</v>
      </c>
      <c r="B66" s="87" t="str">
        <f>Criteres!C66</f>
        <v>8.10</v>
      </c>
      <c r="C66" s="87" t="str">
        <f>Criteres!D66</f>
        <v>A</v>
      </c>
      <c r="D66" s="88" t="str">
        <f>Criteres!E66</f>
        <v>Dans chaque page web, les changements du sens de lecture sont-ils signalés ?</v>
      </c>
      <c r="E66" s="13" t="s">
        <v>464</v>
      </c>
      <c r="F66" s="12"/>
      <c r="G66" s="19"/>
      <c r="H66" s="56"/>
      <c r="I66" s="55"/>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464</v>
      </c>
      <c r="F67" s="12"/>
      <c r="G67" s="19"/>
      <c r="H67" s="56"/>
      <c r="I67" s="55"/>
    </row>
    <row r="68" spans="1:9"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464</v>
      </c>
      <c r="F68" s="12"/>
      <c r="G68" s="19"/>
      <c r="H68" s="56"/>
      <c r="I68" s="55"/>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464</v>
      </c>
      <c r="F69" s="12"/>
      <c r="G69" s="19"/>
      <c r="H69" s="56"/>
      <c r="I69" s="55"/>
    </row>
    <row r="70" spans="1:9" ht="99.95" customHeight="1">
      <c r="A70" s="86" t="str">
        <f>Criteres!B70</f>
        <v>Structuration</v>
      </c>
      <c r="B70" s="87" t="str">
        <f>Criteres!C70</f>
        <v>9.4</v>
      </c>
      <c r="C70" s="87" t="str">
        <f>Criteres!D70</f>
        <v>A</v>
      </c>
      <c r="D70" s="88" t="str">
        <f>Criteres!E70</f>
        <v>Dans chaque page web, chaque citation est-elle correctement indiquée ?</v>
      </c>
      <c r="E70" s="13" t="s">
        <v>464</v>
      </c>
      <c r="F70" s="12"/>
      <c r="G70" s="19"/>
      <c r="H70" s="56"/>
      <c r="I70" s="55"/>
    </row>
    <row r="71" spans="1:9" ht="99.95"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464</v>
      </c>
      <c r="F73" s="12"/>
      <c r="G73" s="19"/>
      <c r="H73" s="56"/>
      <c r="I73" s="55"/>
    </row>
    <row r="74" spans="1:9" ht="99.95"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464</v>
      </c>
      <c r="F74" s="12"/>
      <c r="G74" s="19"/>
      <c r="H74" s="56"/>
      <c r="I74" s="55"/>
    </row>
    <row r="75" spans="1:9"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464</v>
      </c>
      <c r="F75" s="12"/>
      <c r="G75" s="19"/>
      <c r="H75" s="56"/>
      <c r="I75" s="55"/>
    </row>
    <row r="76" spans="1:9" ht="99.95"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464</v>
      </c>
      <c r="F76" s="12"/>
      <c r="G76" s="19"/>
      <c r="H76" s="56"/>
      <c r="I76" s="55"/>
    </row>
    <row r="77" spans="1:9" ht="99.95"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464</v>
      </c>
      <c r="F77" s="12"/>
      <c r="G77" s="19"/>
      <c r="H77" s="56"/>
      <c r="I77" s="55"/>
    </row>
    <row r="78" spans="1:9" ht="99.95"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464</v>
      </c>
      <c r="F78" s="12"/>
      <c r="G78" s="19"/>
      <c r="H78" s="56"/>
      <c r="I78" s="55"/>
    </row>
    <row r="79" spans="1:9" ht="99.95"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464</v>
      </c>
      <c r="F79" s="12"/>
      <c r="G79" s="19"/>
      <c r="H79" s="56"/>
      <c r="I79" s="55"/>
    </row>
    <row r="80" spans="1:9" ht="99.95"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464</v>
      </c>
      <c r="F80" s="12"/>
      <c r="G80" s="19"/>
      <c r="H80" s="56"/>
      <c r="I80" s="55"/>
    </row>
    <row r="81" spans="1:9" ht="99.95"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464</v>
      </c>
      <c r="F81" s="12"/>
      <c r="G81" s="19"/>
      <c r="H81" s="56"/>
      <c r="I81" s="55"/>
    </row>
    <row r="82" spans="1:9" ht="99.95"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464</v>
      </c>
      <c r="F82" s="12"/>
      <c r="G82" s="19"/>
      <c r="H82" s="56"/>
      <c r="I82" s="55"/>
    </row>
    <row r="83" spans="1:9" ht="99.95"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464</v>
      </c>
      <c r="F83" s="12"/>
      <c r="G83" s="19"/>
      <c r="H83" s="56"/>
      <c r="I83" s="55"/>
    </row>
    <row r="84" spans="1:9" ht="99.95"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464</v>
      </c>
      <c r="F84" s="12"/>
      <c r="G84" s="19"/>
      <c r="H84" s="56"/>
      <c r="I84" s="55"/>
    </row>
    <row r="85" spans="1:9" ht="99.95"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464</v>
      </c>
      <c r="F85" s="12"/>
      <c r="G85" s="19"/>
      <c r="H85" s="56"/>
      <c r="I85" s="55"/>
    </row>
    <row r="86" spans="1:9" ht="99.95"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464</v>
      </c>
      <c r="F86" s="12"/>
      <c r="G86" s="19"/>
      <c r="H86" s="56"/>
      <c r="I86" s="55"/>
    </row>
    <row r="87" spans="1:9" ht="99.95"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customHeight="1">
      <c r="A92" s="86" t="str">
        <f>Criteres!B92</f>
        <v>Formulaires</v>
      </c>
      <c r="B92" s="87" t="str">
        <f>Criteres!C92</f>
        <v>11.1</v>
      </c>
      <c r="C92" s="87" t="str">
        <f>Criteres!D92</f>
        <v>A</v>
      </c>
      <c r="D92" s="88" t="str">
        <f>Criteres!E92</f>
        <v>Chaque champ de formulaire a-t-il une étiquette ?</v>
      </c>
      <c r="E92" s="13" t="s">
        <v>464</v>
      </c>
      <c r="F92" s="12"/>
      <c r="G92" s="19"/>
      <c r="H92" s="56"/>
      <c r="I92" s="55"/>
    </row>
    <row r="93" spans="1:9" ht="99.95"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464</v>
      </c>
      <c r="F93" s="12"/>
      <c r="G93" s="19"/>
      <c r="H93" s="56"/>
      <c r="I93" s="55"/>
    </row>
    <row r="94" spans="1:9" ht="99.95"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464</v>
      </c>
      <c r="F94" s="12"/>
      <c r="G94" s="19"/>
      <c r="H94" s="56"/>
      <c r="I94" s="55"/>
    </row>
    <row r="95" spans="1:9" ht="99.95"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464</v>
      </c>
      <c r="F95" s="12"/>
      <c r="G95" s="19"/>
      <c r="H95" s="56"/>
      <c r="I95" s="55"/>
    </row>
    <row r="96" spans="1:9" ht="99.95" customHeight="1">
      <c r="A96" s="86" t="str">
        <f>Criteres!B96</f>
        <v>Formulaires</v>
      </c>
      <c r="B96" s="87" t="str">
        <f>Criteres!C96</f>
        <v>11.5</v>
      </c>
      <c r="C96" s="87" t="str">
        <f>Criteres!D96</f>
        <v>A</v>
      </c>
      <c r="D96" s="88" t="str">
        <f>Criteres!E96</f>
        <v>Dans chaque formulaire, les champs de même nature sont-ils regroupés, si nécessaire ?</v>
      </c>
      <c r="E96" s="13" t="s">
        <v>464</v>
      </c>
      <c r="F96" s="12"/>
      <c r="G96" s="19"/>
      <c r="H96" s="56"/>
      <c r="I96" s="55"/>
    </row>
    <row r="97" spans="1:9" ht="99.95" customHeight="1">
      <c r="A97" s="86" t="str">
        <f>Criteres!B97</f>
        <v>Formulaires</v>
      </c>
      <c r="B97" s="87" t="str">
        <f>Criteres!C97</f>
        <v>11.6</v>
      </c>
      <c r="C97" s="87" t="str">
        <f>Criteres!D97</f>
        <v>A</v>
      </c>
      <c r="D97" s="88" t="str">
        <f>Criteres!E97</f>
        <v>Dans chaque formulaire, chaque regroupement de champs de formulaire a-t-il une légende ?</v>
      </c>
      <c r="E97" s="13" t="s">
        <v>464</v>
      </c>
      <c r="F97" s="12"/>
      <c r="G97" s="19"/>
      <c r="H97" s="56"/>
      <c r="I97" s="55"/>
    </row>
    <row r="98" spans="1:9" ht="99.95"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464</v>
      </c>
      <c r="F98" s="12"/>
      <c r="G98" s="19"/>
      <c r="H98" s="56"/>
      <c r="I98" s="55"/>
    </row>
    <row r="99" spans="1:9" ht="99.95"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464</v>
      </c>
      <c r="F99" s="12"/>
      <c r="G99" s="19"/>
      <c r="H99" s="56"/>
      <c r="I99" s="55"/>
    </row>
    <row r="100" spans="1:9"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464</v>
      </c>
      <c r="F100" s="12"/>
      <c r="G100" s="19"/>
      <c r="H100" s="56"/>
      <c r="I100" s="55"/>
    </row>
    <row r="101" spans="1:9" ht="99.95"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464</v>
      </c>
      <c r="F101" s="12"/>
      <c r="G101" s="19"/>
      <c r="H101" s="56"/>
      <c r="I101" s="55"/>
    </row>
    <row r="102" spans="1:9" ht="99.95"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464</v>
      </c>
      <c r="F102" s="12"/>
      <c r="G102" s="19"/>
      <c r="H102" s="56"/>
      <c r="I102" s="55"/>
    </row>
    <row r="103" spans="1:9" ht="99.95"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464</v>
      </c>
      <c r="F103" s="12"/>
      <c r="G103" s="19"/>
      <c r="H103" s="56"/>
      <c r="I103" s="55"/>
    </row>
    <row r="104" spans="1:9" ht="99.95"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464</v>
      </c>
      <c r="F104" s="12"/>
      <c r="G104" s="19"/>
      <c r="H104" s="56"/>
      <c r="I104" s="55"/>
    </row>
    <row r="105" spans="1:9" ht="99.95"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464</v>
      </c>
      <c r="F108" s="12"/>
      <c r="G108" s="19"/>
      <c r="H108" s="56"/>
      <c r="I108" s="55"/>
    </row>
    <row r="109" spans="1:9" ht="99.95"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464</v>
      </c>
      <c r="F109" s="12"/>
      <c r="G109" s="19"/>
      <c r="H109" s="56"/>
      <c r="I109" s="55"/>
    </row>
    <row r="110" spans="1:9" ht="99.95" customHeight="1">
      <c r="A110" s="86" t="str">
        <f>Criteres!B110</f>
        <v>Navigation</v>
      </c>
      <c r="B110" s="87" t="str">
        <f>Criteres!C110</f>
        <v>12.3</v>
      </c>
      <c r="C110" s="87" t="str">
        <f>Criteres!D110</f>
        <v>AA</v>
      </c>
      <c r="D110" s="88" t="str">
        <f>Criteres!E110</f>
        <v>La page « plan du site » est-elle pertinente ?</v>
      </c>
      <c r="E110" s="13" t="s">
        <v>464</v>
      </c>
      <c r="F110" s="12"/>
      <c r="G110" s="19"/>
      <c r="H110" s="56"/>
      <c r="I110" s="55"/>
    </row>
    <row r="111" spans="1:9" ht="99.95"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464</v>
      </c>
      <c r="F111" s="12"/>
      <c r="G111" s="19"/>
      <c r="H111" s="56"/>
      <c r="I111" s="55"/>
    </row>
    <row r="112" spans="1:9" ht="99.95"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464</v>
      </c>
      <c r="F112" s="12"/>
      <c r="G112" s="19"/>
      <c r="H112" s="56"/>
      <c r="I112" s="55"/>
    </row>
    <row r="113" spans="1:9" ht="99.95"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464</v>
      </c>
      <c r="F113" s="12"/>
      <c r="G113" s="19"/>
      <c r="H113" s="56"/>
      <c r="I113" s="55"/>
    </row>
    <row r="114" spans="1:9" ht="99.95"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464</v>
      </c>
      <c r="F114" s="12"/>
      <c r="G114" s="19"/>
      <c r="H114" s="56"/>
      <c r="I114" s="55"/>
    </row>
    <row r="115" spans="1:9" ht="99.95" customHeight="1">
      <c r="A115" s="86" t="str">
        <f>Criteres!B115</f>
        <v>Navigation</v>
      </c>
      <c r="B115" s="87" t="str">
        <f>Criteres!C115</f>
        <v>12.8</v>
      </c>
      <c r="C115" s="87" t="str">
        <f>Criteres!D115</f>
        <v>A</v>
      </c>
      <c r="D115" s="88" t="str">
        <f>Criteres!E115</f>
        <v>Dans chaque page web, l'ordre de tabulation est-il cohérent ?</v>
      </c>
      <c r="E115" s="13" t="s">
        <v>464</v>
      </c>
      <c r="F115" s="12"/>
      <c r="G115" s="19"/>
      <c r="H115" s="56"/>
      <c r="I115" s="55"/>
    </row>
    <row r="116" spans="1:9" ht="99.95"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464</v>
      </c>
      <c r="F116" s="12"/>
      <c r="G116" s="19"/>
      <c r="H116" s="56"/>
      <c r="I116" s="55"/>
    </row>
    <row r="117" spans="1:9" ht="99.95"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464</v>
      </c>
      <c r="F117" s="12"/>
      <c r="G117" s="19"/>
      <c r="H117" s="56"/>
      <c r="I117" s="55"/>
    </row>
    <row r="118" spans="1:9" ht="99.95"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464</v>
      </c>
      <c r="F118" s="12"/>
      <c r="G118" s="19"/>
      <c r="H118" s="56"/>
      <c r="I118" s="55"/>
    </row>
    <row r="119" spans="1:9" ht="99.95"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464</v>
      </c>
      <c r="F122" s="12"/>
      <c r="G122" s="19"/>
      <c r="H122" s="56"/>
      <c r="I122" s="55"/>
    </row>
    <row r="123" spans="1:9" ht="99.95"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464</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464</v>
      </c>
      <c r="F124" s="12"/>
      <c r="G124" s="19"/>
      <c r="H124" s="56"/>
      <c r="I124" s="55"/>
    </row>
    <row r="125" spans="1:9" ht="99.95"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464</v>
      </c>
      <c r="F125" s="12"/>
      <c r="G125" s="19"/>
      <c r="H125" s="56"/>
      <c r="I125" s="55"/>
    </row>
    <row r="126" spans="1:9" ht="99.95"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464</v>
      </c>
      <c r="F126" s="12"/>
      <c r="G126" s="19"/>
      <c r="H126" s="56"/>
      <c r="I126" s="55"/>
    </row>
    <row r="127" spans="1:9" ht="99.95"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464</v>
      </c>
      <c r="F127" s="12"/>
      <c r="G127" s="19"/>
      <c r="H127" s="56"/>
      <c r="I127" s="55"/>
    </row>
    <row r="128" spans="1:9" ht="99.95"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464</v>
      </c>
      <c r="F128" s="12"/>
      <c r="G128" s="19"/>
      <c r="H128" s="56"/>
      <c r="I128" s="55"/>
    </row>
    <row r="129" spans="1:9" ht="99.95"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464</v>
      </c>
      <c r="F129" s="12"/>
      <c r="G129" s="19"/>
      <c r="H129" s="56"/>
      <c r="I129" s="55"/>
    </row>
    <row r="130" spans="1:9" ht="99.95"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464</v>
      </c>
      <c r="F130" s="12"/>
      <c r="G130" s="19"/>
      <c r="H130" s="56"/>
      <c r="I130" s="55"/>
    </row>
    <row r="131" spans="1:9" ht="99.95"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464</v>
      </c>
      <c r="F131" s="12"/>
      <c r="G131" s="19"/>
      <c r="H131" s="56"/>
      <c r="I131" s="55"/>
    </row>
    <row r="132" spans="1:9" ht="99.95"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464</v>
      </c>
      <c r="F132" s="12"/>
      <c r="G132" s="19"/>
      <c r="H132" s="56"/>
      <c r="I132" s="55"/>
    </row>
    <row r="133" spans="1:9" ht="99.95"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464</v>
      </c>
      <c r="F133" s="12"/>
      <c r="G133" s="19"/>
      <c r="H133" s="56"/>
      <c r="I133" s="55"/>
    </row>
    <row r="134" spans="1:9" ht="99.95"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3" xr:uid="{00000000-0009-0000-0000-00001D000000}"/>
  <mergeCells count="2">
    <mergeCell ref="A1:C1"/>
    <mergeCell ref="A2:C2"/>
  </mergeCells>
  <conditionalFormatting sqref="E5:E136">
    <cfRule type="cellIs" dxfId="217" priority="10" operator="equal">
      <formula>"c"</formula>
    </cfRule>
    <cfRule type="cellIs" dxfId="216" priority="11" operator="equal">
      <formula>"nc"</formula>
    </cfRule>
    <cfRule type="cellIs" dxfId="215" priority="12" operator="equal">
      <formula>"na"</formula>
    </cfRule>
    <cfRule type="cellIs" dxfId="214" priority="13" operator="equal">
      <formula>"nt"</formula>
    </cfRule>
  </conditionalFormatting>
  <conditionalFormatting sqref="F4:F136">
    <cfRule type="cellIs" dxfId="213" priority="9" operator="equal">
      <formula>"D"</formula>
    </cfRule>
  </conditionalFormatting>
  <conditionalFormatting sqref="E137:E140">
    <cfRule type="cellIs" dxfId="212" priority="5" operator="equal">
      <formula>"c"</formula>
    </cfRule>
    <cfRule type="cellIs" dxfId="211" priority="6" operator="equal">
      <formula>"nc"</formula>
    </cfRule>
    <cfRule type="cellIs" dxfId="210" priority="7" operator="equal">
      <formula>"na"</formula>
    </cfRule>
    <cfRule type="cellIs" dxfId="209" priority="8" operator="equal">
      <formula>"nt"</formula>
    </cfRule>
  </conditionalFormatting>
  <conditionalFormatting sqref="E4">
    <cfRule type="cellIs" dxfId="208" priority="1" operator="equal">
      <formula>"c"</formula>
    </cfRule>
    <cfRule type="cellIs" dxfId="207" priority="2" operator="equal">
      <formula>"nc"</formula>
    </cfRule>
    <cfRule type="cellIs" dxfId="206" priority="3" operator="equal">
      <formula>"na"</formula>
    </cfRule>
    <cfRule type="cellIs" dxfId="205" priority="4" operator="equal">
      <formula>"nt"</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33" filterMode="1"/>
  <dimension ref="A1:AMJ140"/>
  <sheetViews>
    <sheetView workbookViewId="0">
      <pane xSplit="6" ySplit="3" topLeftCell="G51" activePane="bottomRight" state="frozen"/>
      <selection activeCell="J2" sqref="J2"/>
      <selection pane="topRight" activeCell="J2" sqref="J2"/>
      <selection pane="bottomLeft" activeCell="J2" sqref="J2"/>
      <selection pane="bottomRight"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Résultat de recherche des accords d'entreprises</v>
      </c>
      <c r="E1" s="119"/>
      <c r="F1" s="119"/>
      <c r="G1" s="119"/>
      <c r="H1" s="119"/>
      <c r="I1" s="75" t="s">
        <v>88</v>
      </c>
    </row>
    <row r="2" spans="1:1024" ht="63.75">
      <c r="A2" s="207" t="s">
        <v>458</v>
      </c>
      <c r="B2" s="207"/>
      <c r="C2" s="207"/>
      <c r="D2" s="120" t="str">
        <f>IF(LOOKUP(I1,Echantillon!A10:A67,Echantillon!C10:C67)&lt;&gt;0,LOOKUP(I1,Echantillon!A10:A67,Echantillon!C10:C67),"-")</f>
        <v>https://www.legifrance.gouv.fr/search/acco?tab_selection=acco&amp;searchField=ALL&amp;query=mariage&amp;page=1&amp;init=true&amp;dateSignature=</v>
      </c>
      <c r="E2" s="120"/>
      <c r="F2" s="120"/>
      <c r="G2" s="120"/>
      <c r="H2" s="120"/>
      <c r="I2" s="52"/>
      <c r="J2" s="162">
        <f>SUM(J4:J140)</f>
        <v>2</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10"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10"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10" ht="99.95" customHeight="1">
      <c r="A51" s="86" t="str">
        <f>Criteres!B51</f>
        <v>Script</v>
      </c>
      <c r="B51" s="87" t="str">
        <f>Criteres!C51</f>
        <v>7.1</v>
      </c>
      <c r="C51" s="87" t="str">
        <f>Criteres!D51</f>
        <v>A</v>
      </c>
      <c r="D51" s="88" t="str">
        <f>Criteres!E51</f>
        <v>Chaque script est-il, si nécessaire, compatible avec les technologies d'assistance ?</v>
      </c>
      <c r="E51" s="13" t="s">
        <v>424</v>
      </c>
      <c r="F51" s="12"/>
      <c r="G51" s="114" t="s">
        <v>549</v>
      </c>
      <c r="H51" s="56"/>
      <c r="I51" s="127"/>
    </row>
    <row r="52" spans="1:10"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10"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10"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10"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10"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10"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10"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10"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10"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10"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10"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54" t="s">
        <v>550</v>
      </c>
      <c r="H62" s="56"/>
      <c r="I62" s="101"/>
      <c r="J62" s="162">
        <v>1</v>
      </c>
    </row>
    <row r="63" spans="1:10"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128"/>
    </row>
    <row r="64" spans="1:10"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129"/>
    </row>
    <row r="65" spans="1:10" ht="136.5">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54" t="s">
        <v>551</v>
      </c>
      <c r="H65" s="56"/>
      <c r="I65" s="127"/>
      <c r="J65" s="162">
        <v>1</v>
      </c>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10"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10"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423</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J140" xr:uid="{0D680B6A-3FA7-4C63-A39A-3E7773FE48B5}">
    <filterColumn colId="6">
      <customFilters>
        <customFilter operator="notEqual" val=" "/>
      </customFilters>
    </filterColumn>
  </autoFilter>
  <mergeCells count="2">
    <mergeCell ref="A1:C1"/>
    <mergeCell ref="A2:C2"/>
  </mergeCells>
  <conditionalFormatting sqref="E13 E19 E33:E39 E48:E136">
    <cfRule type="cellIs" dxfId="204" priority="10" operator="equal">
      <formula>"c"</formula>
    </cfRule>
    <cfRule type="cellIs" dxfId="203" priority="11" operator="equal">
      <formula>"nc"</formula>
    </cfRule>
    <cfRule type="cellIs" dxfId="202" priority="12" operator="equal">
      <formula>"na"</formula>
    </cfRule>
    <cfRule type="cellIs" dxfId="201" priority="13" operator="equal">
      <formula>"nt"</formula>
    </cfRule>
  </conditionalFormatting>
  <conditionalFormatting sqref="F4:F136">
    <cfRule type="cellIs" dxfId="200" priority="9" operator="equal">
      <formula>"D"</formula>
    </cfRule>
  </conditionalFormatting>
  <conditionalFormatting sqref="E137:E140">
    <cfRule type="cellIs" dxfId="199" priority="5" operator="equal">
      <formula>"c"</formula>
    </cfRule>
    <cfRule type="cellIs" dxfId="198" priority="6" operator="equal">
      <formula>"nc"</formula>
    </cfRule>
    <cfRule type="cellIs" dxfId="197" priority="7" operator="equal">
      <formula>"na"</formula>
    </cfRule>
    <cfRule type="cellIs" dxfId="196" priority="8" operator="equal">
      <formula>"nt"</formula>
    </cfRule>
  </conditionalFormatting>
  <conditionalFormatting sqref="E4:E12 E14:E18 E20:E32 E40:E47">
    <cfRule type="cellIs" dxfId="195" priority="1" operator="equal">
      <formula>"c"</formula>
    </cfRule>
    <cfRule type="cellIs" dxfId="194" priority="2" operator="equal">
      <formula>"nc"</formula>
    </cfRule>
    <cfRule type="cellIs" dxfId="193" priority="3" operator="equal">
      <formula>"na"</formula>
    </cfRule>
    <cfRule type="cellIs" dxfId="192" priority="4" operator="equal">
      <formula>"nt"</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35" filterMode="1">
    <tabColor rgb="FFF2EBC7"/>
  </sheetPr>
  <dimension ref="A1:AMJ140"/>
  <sheetViews>
    <sheetView zoomScale="90" zoomScaleNormal="90"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Texte accords d'entreprises</v>
      </c>
      <c r="E1" s="119"/>
      <c r="F1" s="119"/>
      <c r="G1" s="119"/>
      <c r="H1" s="119"/>
      <c r="I1" s="75" t="s">
        <v>91</v>
      </c>
    </row>
    <row r="2" spans="1:1024" ht="38.25">
      <c r="A2" s="207" t="s">
        <v>458</v>
      </c>
      <c r="B2" s="207"/>
      <c r="C2" s="207"/>
      <c r="D2" s="120" t="str">
        <f>IF(LOOKUP(I1,Echantillon!A10:A67,Echantillon!C10:C67)&lt;&gt;0,LOOKUP(I1,Echantillon!A10:A67,Echantillon!C10:C67),"-")</f>
        <v>https://www.legifrance.gouv.fr/acco/id/ACCOTEXT000037056432</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423</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425</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126">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t="s">
        <v>482</v>
      </c>
      <c r="G124" s="114" t="s">
        <v>552</v>
      </c>
      <c r="H124" s="56" t="s">
        <v>542</v>
      </c>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1F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48:E136">
    <cfRule type="cellIs" dxfId="191" priority="10" operator="equal">
      <formula>"c"</formula>
    </cfRule>
    <cfRule type="cellIs" dxfId="190" priority="11" operator="equal">
      <formula>"nc"</formula>
    </cfRule>
    <cfRule type="cellIs" dxfId="189" priority="12" operator="equal">
      <formula>"na"</formula>
    </cfRule>
    <cfRule type="cellIs" dxfId="188" priority="13" operator="equal">
      <formula>"nt"</formula>
    </cfRule>
  </conditionalFormatting>
  <conditionalFormatting sqref="F4:F136">
    <cfRule type="cellIs" dxfId="187" priority="9" operator="equal">
      <formula>"D"</formula>
    </cfRule>
  </conditionalFormatting>
  <conditionalFormatting sqref="E137:E140">
    <cfRule type="cellIs" dxfId="186" priority="5" operator="equal">
      <formula>"c"</formula>
    </cfRule>
    <cfRule type="cellIs" dxfId="185" priority="6" operator="equal">
      <formula>"nc"</formula>
    </cfRule>
    <cfRule type="cellIs" dxfId="184" priority="7" operator="equal">
      <formula>"na"</formula>
    </cfRule>
    <cfRule type="cellIs" dxfId="183" priority="8" operator="equal">
      <formula>"nt"</formula>
    </cfRule>
  </conditionalFormatting>
  <conditionalFormatting sqref="E4:E12 E14:E18 E20:E32 E40:E47">
    <cfRule type="cellIs" dxfId="182" priority="1" operator="equal">
      <formula>"c"</formula>
    </cfRule>
    <cfRule type="cellIs" dxfId="181" priority="2" operator="equal">
      <formula>"nc"</formula>
    </cfRule>
    <cfRule type="cellIs" dxfId="180" priority="3" operator="equal">
      <formula>"na"</formula>
    </cfRule>
    <cfRule type="cellIs" dxfId="179" priority="4" operator="equal">
      <formula>"nt"</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6" filterMode="1"/>
  <dimension ref="A1:AMJ140"/>
  <sheetViews>
    <sheetView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Liste des documents administratifs</v>
      </c>
      <c r="E1" s="119"/>
      <c r="F1" s="119"/>
      <c r="G1" s="119"/>
      <c r="H1" s="119"/>
      <c r="I1" s="75" t="s">
        <v>94</v>
      </c>
    </row>
    <row r="2" spans="1:1024" ht="25.5">
      <c r="A2" s="207" t="s">
        <v>458</v>
      </c>
      <c r="B2" s="207"/>
      <c r="C2" s="207"/>
      <c r="D2" s="120" t="str">
        <f>IF(LOOKUP(I1,Echantillon!A10:A67,Echantillon!C10:C67)&lt;&gt;0,LOOKUP(I1,Echantillon!A10:A67,Echantillon!C10:C67),"-")</f>
        <v>https://www.legifrance.gouv.fr/liste/docAdmin</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423</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157.5">
      <c r="A93" s="86" t="str">
        <f>Criteres!B93</f>
        <v>Formulaires</v>
      </c>
      <c r="B93" s="87" t="str">
        <f>Criteres!C93</f>
        <v>11.2</v>
      </c>
      <c r="C93" s="87" t="str">
        <f>Criteres!D93</f>
        <v>A</v>
      </c>
      <c r="D93" s="88" t="str">
        <f>Criteres!E93</f>
        <v>Chaque étiquette associée à un champ de formulaire est-elle pertinente (hors cas particuliers) ?</v>
      </c>
      <c r="E93" s="13" t="s">
        <v>424</v>
      </c>
      <c r="F93" s="12"/>
      <c r="G93" s="114" t="s">
        <v>553</v>
      </c>
      <c r="H93" s="56"/>
      <c r="I93" s="127"/>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14" t="s">
        <v>554</v>
      </c>
      <c r="H100" s="56"/>
      <c r="I100" s="127"/>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0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48:E136">
    <cfRule type="cellIs" dxfId="178" priority="10" operator="equal">
      <formula>"c"</formula>
    </cfRule>
    <cfRule type="cellIs" dxfId="177" priority="11" operator="equal">
      <formula>"nc"</formula>
    </cfRule>
    <cfRule type="cellIs" dxfId="176" priority="12" operator="equal">
      <formula>"na"</formula>
    </cfRule>
    <cfRule type="cellIs" dxfId="175" priority="13" operator="equal">
      <formula>"nt"</formula>
    </cfRule>
  </conditionalFormatting>
  <conditionalFormatting sqref="F4:F136">
    <cfRule type="cellIs" dxfId="174" priority="9" operator="equal">
      <formula>"D"</formula>
    </cfRule>
  </conditionalFormatting>
  <conditionalFormatting sqref="E137:E140">
    <cfRule type="cellIs" dxfId="173" priority="5" operator="equal">
      <formula>"c"</formula>
    </cfRule>
    <cfRule type="cellIs" dxfId="172" priority="6" operator="equal">
      <formula>"nc"</formula>
    </cfRule>
    <cfRule type="cellIs" dxfId="171" priority="7" operator="equal">
      <formula>"na"</formula>
    </cfRule>
    <cfRule type="cellIs" dxfId="170" priority="8" operator="equal">
      <formula>"nt"</formula>
    </cfRule>
  </conditionalFormatting>
  <conditionalFormatting sqref="E4:E12 E14:E18 E20:E32 E40:E47">
    <cfRule type="cellIs" dxfId="169" priority="1" operator="equal">
      <formula>"c"</formula>
    </cfRule>
    <cfRule type="cellIs" dxfId="168" priority="2" operator="equal">
      <formula>"nc"</formula>
    </cfRule>
    <cfRule type="cellIs" dxfId="167" priority="3" operator="equal">
      <formula>"na"</formula>
    </cfRule>
    <cfRule type="cellIs" dxfId="166" priority="4" operator="equal">
      <formula>"nt"</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7" filterMode="1"/>
  <dimension ref="A1:AMJ140"/>
  <sheetViews>
    <sheetView topLeftCell="A2"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Dossiers législatifs 1</v>
      </c>
      <c r="E1" s="119"/>
      <c r="F1" s="119"/>
      <c r="G1" s="119"/>
      <c r="H1" s="119"/>
      <c r="I1" s="75" t="s">
        <v>97</v>
      </c>
    </row>
    <row r="2" spans="1:1024" ht="25.5">
      <c r="A2" s="207" t="s">
        <v>458</v>
      </c>
      <c r="B2" s="207"/>
      <c r="C2" s="207"/>
      <c r="D2" s="120" t="str">
        <f>IF(LOOKUP(I1,Echantillon!A10:A67,Echantillon!C10:C67)&lt;&gt;0,LOOKUP(I1,Echantillon!A10:A67,Echantillon!C10:C67),"-")</f>
        <v>https://www.legifrance.gouv.fr/liste/legislatures</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423</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424</v>
      </c>
      <c r="F69" s="12"/>
      <c r="G69" s="114" t="s">
        <v>555</v>
      </c>
      <c r="H69" s="56"/>
      <c r="I69" s="127"/>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1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48:E136">
    <cfRule type="cellIs" dxfId="165" priority="10" operator="equal">
      <formula>"c"</formula>
    </cfRule>
    <cfRule type="cellIs" dxfId="164" priority="11" operator="equal">
      <formula>"nc"</formula>
    </cfRule>
    <cfRule type="cellIs" dxfId="163" priority="12" operator="equal">
      <formula>"na"</formula>
    </cfRule>
    <cfRule type="cellIs" dxfId="162" priority="13" operator="equal">
      <formula>"nt"</formula>
    </cfRule>
  </conditionalFormatting>
  <conditionalFormatting sqref="F4:F136">
    <cfRule type="cellIs" dxfId="161" priority="9" operator="equal">
      <formula>"D"</formula>
    </cfRule>
  </conditionalFormatting>
  <conditionalFormatting sqref="E137:E140">
    <cfRule type="cellIs" dxfId="160" priority="5" operator="equal">
      <formula>"c"</formula>
    </cfRule>
    <cfRule type="cellIs" dxfId="159" priority="6" operator="equal">
      <formula>"nc"</formula>
    </cfRule>
    <cfRule type="cellIs" dxfId="158" priority="7" operator="equal">
      <formula>"na"</formula>
    </cfRule>
    <cfRule type="cellIs" dxfId="157" priority="8" operator="equal">
      <formula>"nt"</formula>
    </cfRule>
  </conditionalFormatting>
  <conditionalFormatting sqref="E4:E12 E14:E18 E20:E32 E40:E47">
    <cfRule type="cellIs" dxfId="156" priority="1" operator="equal">
      <formula>"c"</formula>
    </cfRule>
    <cfRule type="cellIs" dxfId="155" priority="2" operator="equal">
      <formula>"nc"</formula>
    </cfRule>
    <cfRule type="cellIs" dxfId="154" priority="3" operator="equal">
      <formula>"na"</formula>
    </cfRule>
    <cfRule type="cellIs" dxfId="153" priority="4" operator="equal">
      <formula>"nt"</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8" filterMode="1"/>
  <dimension ref="A1:AMJ140"/>
  <sheetViews>
    <sheetView topLeftCell="A2"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Dossiers législatifs 2</v>
      </c>
      <c r="E1" s="119"/>
      <c r="F1" s="119"/>
      <c r="G1" s="119"/>
      <c r="H1" s="119"/>
      <c r="I1" s="75" t="s">
        <v>100</v>
      </c>
    </row>
    <row r="2" spans="1:1024" ht="38.25">
      <c r="A2" s="207" t="s">
        <v>458</v>
      </c>
      <c r="B2" s="207"/>
      <c r="C2" s="207"/>
      <c r="D2" s="120" t="str">
        <f>IF(LOOKUP(I1,Echantillon!A10:A67,Echantillon!C10:C67)&lt;&gt;0,LOOKUP(I1,Echantillon!A10:A67,Echantillon!C10:C67),"-")</f>
        <v>https://www.legifrance.gouv.fr/liste/dossierslegislatifs/15/?type=LOI_PUBLIEE</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126">
      <c r="A51" s="86" t="str">
        <f>Criteres!B51</f>
        <v>Script</v>
      </c>
      <c r="B51" s="87" t="str">
        <f>Criteres!C51</f>
        <v>7.1</v>
      </c>
      <c r="C51" s="87" t="str">
        <f>Criteres!D51</f>
        <v>A</v>
      </c>
      <c r="D51" s="88" t="str">
        <f>Criteres!E51</f>
        <v>Chaque script est-il, si nécessaire, compatible avec les technologies d'assistance ?</v>
      </c>
      <c r="E51" s="13" t="s">
        <v>424</v>
      </c>
      <c r="F51" s="12"/>
      <c r="G51" s="114" t="s">
        <v>556</v>
      </c>
      <c r="H51" s="56"/>
      <c r="I51" s="127"/>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128"/>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129"/>
    </row>
    <row r="67" spans="1:9" ht="105">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14" t="s">
        <v>557</v>
      </c>
      <c r="H67" s="56"/>
      <c r="I67" s="101"/>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14"/>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2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48:E136">
    <cfRule type="cellIs" dxfId="152" priority="10" operator="equal">
      <formula>"c"</formula>
    </cfRule>
    <cfRule type="cellIs" dxfId="151" priority="11" operator="equal">
      <formula>"nc"</formula>
    </cfRule>
    <cfRule type="cellIs" dxfId="150" priority="12" operator="equal">
      <formula>"na"</formula>
    </cfRule>
    <cfRule type="cellIs" dxfId="149" priority="13" operator="equal">
      <formula>"nt"</formula>
    </cfRule>
  </conditionalFormatting>
  <conditionalFormatting sqref="F4:F136">
    <cfRule type="cellIs" dxfId="148" priority="9" operator="equal">
      <formula>"D"</formula>
    </cfRule>
  </conditionalFormatting>
  <conditionalFormatting sqref="E137:E140">
    <cfRule type="cellIs" dxfId="147" priority="5" operator="equal">
      <formula>"c"</formula>
    </cfRule>
    <cfRule type="cellIs" dxfId="146" priority="6" operator="equal">
      <formula>"nc"</formula>
    </cfRule>
    <cfRule type="cellIs" dxfId="145" priority="7" operator="equal">
      <formula>"na"</formula>
    </cfRule>
    <cfRule type="cellIs" dxfId="144" priority="8" operator="equal">
      <formula>"nt"</formula>
    </cfRule>
  </conditionalFormatting>
  <conditionalFormatting sqref="E4:E12 E14:E18 E20:E32 E40:E47">
    <cfRule type="cellIs" dxfId="143" priority="1" operator="equal">
      <formula>"c"</formula>
    </cfRule>
    <cfRule type="cellIs" dxfId="142" priority="2" operator="equal">
      <formula>"nc"</formula>
    </cfRule>
    <cfRule type="cellIs" dxfId="141" priority="3" operator="equal">
      <formula>"na"</formula>
    </cfRule>
    <cfRule type="cellIs" dxfId="140" priority="4" operator="equal">
      <formula>"nt"</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41" filterMode="1">
    <tabColor rgb="FF108670"/>
  </sheetPr>
  <dimension ref="A1:AMJ140"/>
  <sheetViews>
    <sheetView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Dossiers législatifs 3</v>
      </c>
      <c r="E1" s="119"/>
      <c r="F1" s="119"/>
      <c r="G1" s="119"/>
      <c r="H1" s="119"/>
      <c r="I1" s="75" t="s">
        <v>103</v>
      </c>
    </row>
    <row r="2" spans="1:1024" ht="38.25">
      <c r="A2" s="207" t="s">
        <v>458</v>
      </c>
      <c r="B2" s="207"/>
      <c r="C2" s="207"/>
      <c r="D2" s="120" t="str">
        <f>IF(LOOKUP(I1,Echantillon!A10:A67,Echantillon!C10:C67)&lt;&gt;0,LOOKUP(I1,Echantillon!A10:A67,Echantillon!C10:C67),"-")</f>
        <v>https://www.legifrance.gouv.fr/dossierlegislatif/JORFDOLE000036830320/</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14"/>
      <c r="H68" s="56"/>
      <c r="I68" s="55"/>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423</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3000000}">
    <filterColumn colId="2">
      <filters>
        <filter val="A"/>
        <filter val="AA"/>
      </filters>
    </filterColumn>
    <filterColumn colId="4">
      <filters>
        <filter val="C"/>
      </filters>
    </filterColumn>
  </autoFilter>
  <mergeCells count="2">
    <mergeCell ref="A1:C1"/>
    <mergeCell ref="A2:C2"/>
  </mergeCells>
  <conditionalFormatting sqref="E13 E19 E33:E39 E48:E136">
    <cfRule type="cellIs" dxfId="139" priority="10" operator="equal">
      <formula>"c"</formula>
    </cfRule>
    <cfRule type="cellIs" dxfId="138" priority="11" operator="equal">
      <formula>"nc"</formula>
    </cfRule>
    <cfRule type="cellIs" dxfId="137" priority="12" operator="equal">
      <formula>"na"</formula>
    </cfRule>
    <cfRule type="cellIs" dxfId="136" priority="13" operator="equal">
      <formula>"nt"</formula>
    </cfRule>
  </conditionalFormatting>
  <conditionalFormatting sqref="F4:F136">
    <cfRule type="cellIs" dxfId="135" priority="9" operator="equal">
      <formula>"D"</formula>
    </cfRule>
  </conditionalFormatting>
  <conditionalFormatting sqref="E137:E140">
    <cfRule type="cellIs" dxfId="134" priority="5" operator="equal">
      <formula>"c"</formula>
    </cfRule>
    <cfRule type="cellIs" dxfId="133" priority="6" operator="equal">
      <formula>"nc"</formula>
    </cfRule>
    <cfRule type="cellIs" dxfId="132" priority="7" operator="equal">
      <formula>"na"</formula>
    </cfRule>
    <cfRule type="cellIs" dxfId="131" priority="8" operator="equal">
      <formula>"nt"</formula>
    </cfRule>
  </conditionalFormatting>
  <conditionalFormatting sqref="E4:E12 E14:E18 E20:E32 E40:E47">
    <cfRule type="cellIs" dxfId="130" priority="1" operator="equal">
      <formula>"c"</formula>
    </cfRule>
    <cfRule type="cellIs" dxfId="129" priority="2" operator="equal">
      <formula>"nc"</formula>
    </cfRule>
    <cfRule type="cellIs" dxfId="128" priority="3" operator="equal">
      <formula>"na"</formula>
    </cfRule>
    <cfRule type="cellIs" dxfId="127" priority="4" operator="equal">
      <formula>"nt"</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40" filterMode="1">
    <tabColor rgb="FFF2EBC7"/>
  </sheetPr>
  <dimension ref="A1:AMJ140"/>
  <sheetViews>
    <sheetView workbookViewId="0">
      <selection activeCell="D2" sqref="D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Projet de loi</v>
      </c>
      <c r="E1" s="119"/>
      <c r="F1" s="119"/>
      <c r="G1" s="119"/>
      <c r="H1" s="119"/>
      <c r="I1" s="75" t="s">
        <v>106</v>
      </c>
    </row>
    <row r="2" spans="1:1024" ht="51">
      <c r="A2" s="207" t="s">
        <v>458</v>
      </c>
      <c r="B2" s="207"/>
      <c r="C2" s="207"/>
      <c r="D2" s="120" t="str">
        <f>IF(LOOKUP(I1,Echantillon!A10:A67,Echantillon!C10:C67)&lt;&gt;0,LOOKUP(I1,Echantillon!A10:A67,Echantillon!C10:C67),"-")</f>
        <v>https://www.legifrance.gouv.fr/dossierlegislatif/JORFDOLE000035829310/?detailType=CONTENU&amp;detailId=1</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425</v>
      </c>
      <c r="F58" s="12" t="s">
        <v>482</v>
      </c>
      <c r="G58" s="114" t="s">
        <v>558</v>
      </c>
      <c r="H58" s="56" t="s">
        <v>559</v>
      </c>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t="s">
        <v>482</v>
      </c>
      <c r="G67" s="114" t="s">
        <v>560</v>
      </c>
      <c r="H67" s="56" t="s">
        <v>561</v>
      </c>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4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50 E56 E71:E72 E87:E91 E105:E107 E119:E121 E134:E136">
    <cfRule type="cellIs" dxfId="126" priority="10" operator="equal">
      <formula>"c"</formula>
    </cfRule>
    <cfRule type="cellIs" dxfId="125" priority="11" operator="equal">
      <formula>"nc"</formula>
    </cfRule>
    <cfRule type="cellIs" dxfId="124" priority="12" operator="equal">
      <formula>"na"</formula>
    </cfRule>
    <cfRule type="cellIs" dxfId="123" priority="13" operator="equal">
      <formula>"nt"</formula>
    </cfRule>
  </conditionalFormatting>
  <conditionalFormatting sqref="F4:F136">
    <cfRule type="cellIs" dxfId="122" priority="9" operator="equal">
      <formula>"D"</formula>
    </cfRule>
  </conditionalFormatting>
  <conditionalFormatting sqref="E137:E140">
    <cfRule type="cellIs" dxfId="121" priority="5" operator="equal">
      <formula>"c"</formula>
    </cfRule>
    <cfRule type="cellIs" dxfId="120" priority="6" operator="equal">
      <formula>"nc"</formula>
    </cfRule>
    <cfRule type="cellIs" dxfId="119" priority="7" operator="equal">
      <formula>"na"</formula>
    </cfRule>
    <cfRule type="cellIs" dxfId="118" priority="8" operator="equal">
      <formula>"nt"</formula>
    </cfRule>
  </conditionalFormatting>
  <conditionalFormatting sqref="E4:E12 E14:E18 E20:E32 E40:E49 E51:E55 E73:E86 E92:E104 E122:E133 E108:E118 E57:E70">
    <cfRule type="cellIs" dxfId="117" priority="1" operator="equal">
      <formula>"c"</formula>
    </cfRule>
    <cfRule type="cellIs" dxfId="116" priority="2" operator="equal">
      <formula>"nc"</formula>
    </cfRule>
    <cfRule type="cellIs" dxfId="115" priority="3" operator="equal">
      <formula>"na"</formula>
    </cfRule>
    <cfRule type="cellIs" dxfId="114" priority="4" operator="equal">
      <formula>"nt"</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9" filterMode="1"/>
  <dimension ref="A1:AMJ140"/>
  <sheetViews>
    <sheetView topLeftCell="A2"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Exposé des motifs</v>
      </c>
      <c r="E1" s="119"/>
      <c r="F1" s="119"/>
      <c r="G1" s="119"/>
      <c r="H1" s="119"/>
      <c r="I1" s="75" t="s">
        <v>109</v>
      </c>
    </row>
    <row r="2" spans="1:1024" ht="51">
      <c r="A2" s="207" t="s">
        <v>458</v>
      </c>
      <c r="B2" s="207"/>
      <c r="C2" s="207"/>
      <c r="D2" s="120" t="str">
        <f>IF(LOOKUP(I1,Echantillon!A10:A67,Echantillon!C10:C67)&lt;&gt;0,LOOKUP(I1,Echantillon!A10:A67,Echantillon!C10:C67),"-")</f>
        <v>https://www.legifrance.gouv.fr/dossierlegislatif/JORFDOLE000035829310/?detailType=EXPOSE_MOTIFS&amp;detailId=</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14"/>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14" t="s">
        <v>562</v>
      </c>
      <c r="H62" s="56"/>
      <c r="I62" s="101"/>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423</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5000000}">
    <filterColumn colId="2">
      <filters>
        <filter val="A"/>
        <filter val="AA"/>
      </filters>
    </filterColumn>
    <filterColumn colId="4">
      <filters>
        <filter val="C"/>
      </filters>
    </filterColumn>
    <filterColumn colId="6">
      <customFilters>
        <customFilter operator="notEqual" val=" "/>
      </customFilters>
    </filterColumn>
  </autoFilter>
  <mergeCells count="2">
    <mergeCell ref="A1:C1"/>
    <mergeCell ref="A2:C2"/>
  </mergeCells>
  <conditionalFormatting sqref="E13 E19 E33:E39 E48:E136">
    <cfRule type="cellIs" dxfId="113" priority="10" operator="equal">
      <formula>"c"</formula>
    </cfRule>
    <cfRule type="cellIs" dxfId="112" priority="11" operator="equal">
      <formula>"nc"</formula>
    </cfRule>
    <cfRule type="cellIs" dxfId="111" priority="12" operator="equal">
      <formula>"na"</formula>
    </cfRule>
    <cfRule type="cellIs" dxfId="110" priority="13" operator="equal">
      <formula>"nt"</formula>
    </cfRule>
  </conditionalFormatting>
  <conditionalFormatting sqref="F4:F136">
    <cfRule type="cellIs" dxfId="109" priority="9" operator="equal">
      <formula>"D"</formula>
    </cfRule>
  </conditionalFormatting>
  <conditionalFormatting sqref="E137:E140">
    <cfRule type="cellIs" dxfId="108" priority="5" operator="equal">
      <formula>"c"</formula>
    </cfRule>
    <cfRule type="cellIs" dxfId="107" priority="6" operator="equal">
      <formula>"nc"</formula>
    </cfRule>
    <cfRule type="cellIs" dxfId="106" priority="7" operator="equal">
      <formula>"na"</formula>
    </cfRule>
    <cfRule type="cellIs" dxfId="105" priority="8" operator="equal">
      <formula>"nt"</formula>
    </cfRule>
  </conditionalFormatting>
  <conditionalFormatting sqref="E4:E12 E14:E18 E20:E32 E40:E47">
    <cfRule type="cellIs" dxfId="104" priority="1" operator="equal">
      <formula>"c"</formula>
    </cfRule>
    <cfRule type="cellIs" dxfId="103" priority="2" operator="equal">
      <formula>"nc"</formula>
    </cfRule>
    <cfRule type="cellIs" dxfId="102" priority="3" operator="equal">
      <formula>"na"</formula>
    </cfRule>
    <cfRule type="cellIs" dxfId="101" priority="4" operator="equal">
      <formula>"nt"</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U64"/>
  <sheetViews>
    <sheetView showGridLines="0" topLeftCell="A13" zoomScale="90" zoomScaleNormal="90" workbookViewId="0">
      <selection activeCell="U45" sqref="U45"/>
    </sheetView>
  </sheetViews>
  <sheetFormatPr baseColWidth="10" defaultColWidth="8.7109375" defaultRowHeight="15"/>
  <cols>
    <col min="1" max="1" width="20.7109375" customWidth="1"/>
    <col min="2" max="2" width="10.140625" bestFit="1" customWidth="1"/>
    <col min="3" max="3" width="11.140625" bestFit="1" customWidth="1"/>
    <col min="11" max="11" width="3" customWidth="1"/>
    <col min="12" max="12" width="6" customWidth="1"/>
    <col min="13" max="17" width="11.7109375" customWidth="1"/>
    <col min="18" max="19" width="4.7109375" customWidth="1"/>
    <col min="20" max="20" width="3.7109375" customWidth="1"/>
    <col min="21" max="21" width="11.28515625" customWidth="1"/>
  </cols>
  <sheetData>
    <row r="1" spans="1:21" ht="44.25" customHeight="1">
      <c r="A1" s="188" t="s">
        <v>420</v>
      </c>
      <c r="B1" s="188"/>
      <c r="C1" s="188"/>
      <c r="D1" s="188"/>
      <c r="E1" s="188"/>
      <c r="F1" s="188"/>
      <c r="G1" s="188"/>
      <c r="H1" s="188"/>
      <c r="I1" s="188"/>
      <c r="J1" s="188"/>
      <c r="K1" s="188"/>
      <c r="L1" s="188"/>
      <c r="M1" s="188"/>
      <c r="N1" s="188"/>
      <c r="O1" s="188"/>
      <c r="P1" s="188"/>
      <c r="Q1" s="188"/>
      <c r="R1" s="188"/>
      <c r="S1" s="188"/>
      <c r="T1" s="188"/>
      <c r="U1" s="188"/>
    </row>
    <row r="2" spans="1:21" ht="3.75" customHeight="1">
      <c r="A2" s="6"/>
      <c r="B2" s="6"/>
      <c r="C2" s="6"/>
      <c r="D2" s="6"/>
      <c r="E2" s="6"/>
      <c r="F2" s="6"/>
      <c r="G2" s="6"/>
      <c r="H2" s="6"/>
      <c r="I2" s="6"/>
      <c r="J2" s="6"/>
      <c r="K2" s="6"/>
      <c r="L2" s="6"/>
      <c r="M2" s="6"/>
      <c r="N2" s="6"/>
      <c r="O2" s="6"/>
      <c r="P2" s="6"/>
      <c r="Q2" s="6"/>
      <c r="R2" s="6"/>
      <c r="S2" s="6"/>
      <c r="T2" s="6"/>
      <c r="U2" s="6"/>
    </row>
    <row r="3" spans="1:21" ht="16.7" customHeight="1">
      <c r="A3" s="189" t="s">
        <v>421</v>
      </c>
      <c r="B3" s="189"/>
      <c r="C3" s="189"/>
      <c r="D3" s="6"/>
      <c r="E3" s="6"/>
      <c r="F3" s="6"/>
      <c r="G3" s="6"/>
      <c r="H3" s="6"/>
      <c r="I3" s="6"/>
      <c r="J3" s="6"/>
      <c r="K3" s="6"/>
      <c r="L3" s="190" t="s">
        <v>422</v>
      </c>
      <c r="M3" s="191"/>
      <c r="N3" s="191"/>
      <c r="O3" s="191"/>
      <c r="P3" s="191"/>
      <c r="Q3" s="191"/>
      <c r="R3" s="34" t="s">
        <v>423</v>
      </c>
      <c r="S3" s="34" t="s">
        <v>424</v>
      </c>
      <c r="T3" s="34" t="s">
        <v>425</v>
      </c>
      <c r="U3" s="35" t="s">
        <v>426</v>
      </c>
    </row>
    <row r="4" spans="1:21" ht="16.5">
      <c r="A4" s="14"/>
      <c r="B4" s="15" t="s">
        <v>423</v>
      </c>
      <c r="C4" s="30" t="s">
        <v>424</v>
      </c>
      <c r="D4" s="6"/>
      <c r="E4" s="6"/>
      <c r="F4" s="6"/>
      <c r="G4" s="6"/>
      <c r="H4" s="6"/>
      <c r="I4" s="6"/>
      <c r="J4" s="6"/>
      <c r="K4" s="6"/>
      <c r="L4" s="32" t="s">
        <v>11</v>
      </c>
      <c r="M4" s="202" t="str">
        <f>IF(Echantillon!B10&gt;"",Echantillon!B10,"")</f>
        <v>Sommaire du JO</v>
      </c>
      <c r="N4" s="202"/>
      <c r="O4" s="202"/>
      <c r="P4" s="202"/>
      <c r="Q4" s="202"/>
      <c r="R4" s="68">
        <f>IF(LOOKUP($L4,BaseDeCalcul!$D$6:$AQ$6,BaseDeCalcul!$D$5:$AQ$5)&gt;0,LOOKUP($L4,BaseDeCalcul!$D$6:$AQ$6,BaseDeCalcul!$D$1:$AQ$1),"-")</f>
        <v>37</v>
      </c>
      <c r="S4" s="69">
        <f>IF(LOOKUP($L4,BaseDeCalcul!$D$6:$AQ$6,BaseDeCalcul!$D$5:$AQ$5)&gt;0,LOOKUP($L4,BaseDeCalcul!$D$6:$AQ$6,BaseDeCalcul!$D$2:$AQ$2),"-")</f>
        <v>8</v>
      </c>
      <c r="T4" s="70">
        <f>IF(LOOKUP($L4,BaseDeCalcul!$D$6:$AQ$6,BaseDeCalcul!$D$5:$AQ$5)&gt;0,LOOKUP($L4,BaseDeCalcul!$D$6:$AQ$6,BaseDeCalcul!$D$3:$AQ$3),"-")</f>
        <v>61</v>
      </c>
      <c r="U4" s="71">
        <f>IF(LOOKUP($L4,BaseDeCalcul!$D$6:$AQ$6,BaseDeCalcul!$D$5:$AQ$5)&gt;0,LOOKUP($L4,BaseDeCalcul!$D$6:$AQ$6,BaseDeCalcul!$D$4:$AQ$4),"-")</f>
        <v>0.82222222222222219</v>
      </c>
    </row>
    <row r="5" spans="1:21" ht="16.5">
      <c r="A5" s="16" t="s">
        <v>133</v>
      </c>
      <c r="B5" s="60">
        <f>BaseDeCalcul!AY29</f>
        <v>0.59090909090909094</v>
      </c>
      <c r="C5" s="61">
        <f>BaseDeCalcul!AZ29</f>
        <v>0.40909090909090912</v>
      </c>
      <c r="D5" s="6"/>
      <c r="E5" s="6"/>
      <c r="F5" s="6"/>
      <c r="G5" s="6"/>
      <c r="H5" s="6"/>
      <c r="I5" s="6"/>
      <c r="J5" s="6"/>
      <c r="K5" s="6"/>
      <c r="L5" s="32" t="s">
        <v>14</v>
      </c>
      <c r="M5" s="187" t="str">
        <f>IF(Echantillon!B11&gt;"",Echantillon!B11,"")</f>
        <v>Liste de JO</v>
      </c>
      <c r="N5" s="187"/>
      <c r="O5" s="187"/>
      <c r="P5" s="187"/>
      <c r="Q5" s="187"/>
      <c r="R5" s="68">
        <f>IF(LOOKUP($L5,BaseDeCalcul!$D$6:$AQ$6,BaseDeCalcul!$D$5:$AQ$5)&gt;0,LOOKUP($L5,BaseDeCalcul!$D$6:$AQ$6,BaseDeCalcul!$D$1:$AQ$1),"-")</f>
        <v>28</v>
      </c>
      <c r="S5" s="69">
        <f>IF(LOOKUP($L5,BaseDeCalcul!$D$6:$AQ$6,BaseDeCalcul!$D$5:$AQ$5)&gt;0,LOOKUP($L5,BaseDeCalcul!$D$6:$AQ$6,BaseDeCalcul!$D$2:$AQ$2),"-")</f>
        <v>3</v>
      </c>
      <c r="T5" s="70">
        <f>IF(LOOKUP($L5,BaseDeCalcul!$D$6:$AQ$6,BaseDeCalcul!$D$5:$AQ$5)&gt;0,LOOKUP($L5,BaseDeCalcul!$D$6:$AQ$6,BaseDeCalcul!$D$3:$AQ$3),"-")</f>
        <v>75</v>
      </c>
      <c r="U5" s="71">
        <f>IF(LOOKUP($L5,BaseDeCalcul!$D$6:$AQ$6,BaseDeCalcul!$D$5:$AQ$5)&gt;0,LOOKUP($L5,BaseDeCalcul!$D$6:$AQ$6,BaseDeCalcul!$D$4:$AQ$4),"-")</f>
        <v>0.90322580645161288</v>
      </c>
    </row>
    <row r="6" spans="1:21" ht="16.5">
      <c r="A6" s="16" t="s">
        <v>427</v>
      </c>
      <c r="B6" s="60">
        <f>BaseDeCalcul!AY30</f>
        <v>0.62068965517241381</v>
      </c>
      <c r="C6" s="61">
        <f>BaseDeCalcul!AZ30</f>
        <v>0.37931034482758619</v>
      </c>
      <c r="D6" s="6"/>
      <c r="E6" s="6"/>
      <c r="F6" s="6"/>
      <c r="G6" s="6"/>
      <c r="H6" s="6"/>
      <c r="I6" s="6"/>
      <c r="J6" s="6"/>
      <c r="K6" s="6"/>
      <c r="L6" s="32" t="s">
        <v>17</v>
      </c>
      <c r="M6" s="187" t="str">
        <f>IF(Echantillon!B12&gt;"",Echantillon!B12,"")</f>
        <v>Liste des tables du JO</v>
      </c>
      <c r="N6" s="187"/>
      <c r="O6" s="187"/>
      <c r="P6" s="187"/>
      <c r="Q6" s="187"/>
      <c r="R6" s="68">
        <f>IF(LOOKUP($L6,BaseDeCalcul!$D$6:$AQ$6,BaseDeCalcul!$D$5:$AQ$5)&gt;0,LOOKUP($L6,BaseDeCalcul!$D$6:$AQ$6,BaseDeCalcul!$D$1:$AQ$1),"-")</f>
        <v>25</v>
      </c>
      <c r="S6" s="69">
        <f>IF(LOOKUP($L6,BaseDeCalcul!$D$6:$AQ$6,BaseDeCalcul!$D$5:$AQ$5)&gt;0,LOOKUP($L6,BaseDeCalcul!$D$6:$AQ$6,BaseDeCalcul!$D$2:$AQ$2),"-")</f>
        <v>1</v>
      </c>
      <c r="T6" s="70">
        <f>IF(LOOKUP($L6,BaseDeCalcul!$D$6:$AQ$6,BaseDeCalcul!$D$5:$AQ$5)&gt;0,LOOKUP($L6,BaseDeCalcul!$D$6:$AQ$6,BaseDeCalcul!$D$3:$AQ$3),"-")</f>
        <v>80</v>
      </c>
      <c r="U6" s="71">
        <f>IF(LOOKUP($L6,BaseDeCalcul!$D$6:$AQ$6,BaseDeCalcul!$D$5:$AQ$5)&gt;0,LOOKUP($L6,BaseDeCalcul!$D$6:$AQ$6,BaseDeCalcul!$D$4:$AQ$4),"-")</f>
        <v>0.96153846153846156</v>
      </c>
    </row>
    <row r="7" spans="1:21" ht="16.5">
      <c r="A7" s="16" t="s">
        <v>152</v>
      </c>
      <c r="B7" s="60" t="str">
        <f>BaseDeCalcul!AY31</f>
        <v>-</v>
      </c>
      <c r="C7" s="61" t="str">
        <f>BaseDeCalcul!AZ31</f>
        <v>-</v>
      </c>
      <c r="D7" s="6"/>
      <c r="E7" s="6"/>
      <c r="F7" s="6"/>
      <c r="G7" s="6"/>
      <c r="H7" s="6"/>
      <c r="I7" s="6"/>
      <c r="J7" s="6"/>
      <c r="K7" s="6"/>
      <c r="L7" s="32" t="s">
        <v>20</v>
      </c>
      <c r="M7" s="187" t="str">
        <f>IF(Echantillon!B13&gt;"",Echantillon!B13,"")</f>
        <v>Résultat de recherche transverse</v>
      </c>
      <c r="N7" s="187"/>
      <c r="O7" s="187"/>
      <c r="P7" s="187"/>
      <c r="Q7" s="187"/>
      <c r="R7" s="68">
        <f>IF(LOOKUP($L7,BaseDeCalcul!$D$6:$AQ$6,BaseDeCalcul!$D$5:$AQ$5)&gt;0,LOOKUP($L7,BaseDeCalcul!$D$6:$AQ$6,BaseDeCalcul!$D$1:$AQ$1),"-")</f>
        <v>29</v>
      </c>
      <c r="S7" s="69">
        <f>IF(LOOKUP($L7,BaseDeCalcul!$D$6:$AQ$6,BaseDeCalcul!$D$5:$AQ$5)&gt;0,LOOKUP($L7,BaseDeCalcul!$D$6:$AQ$6,BaseDeCalcul!$D$2:$AQ$2),"-")</f>
        <v>6</v>
      </c>
      <c r="T7" s="70">
        <f>IF(LOOKUP($L7,BaseDeCalcul!$D$6:$AQ$6,BaseDeCalcul!$D$5:$AQ$5)&gt;0,LOOKUP($L7,BaseDeCalcul!$D$6:$AQ$6,BaseDeCalcul!$D$3:$AQ$3),"-")</f>
        <v>71</v>
      </c>
      <c r="U7" s="71">
        <f>IF(LOOKUP($L7,BaseDeCalcul!$D$6:$AQ$6,BaseDeCalcul!$D$5:$AQ$5)&gt;0,LOOKUP($L7,BaseDeCalcul!$D$6:$AQ$6,BaseDeCalcul!$D$4:$AQ$4),"-")</f>
        <v>0.82857142857142863</v>
      </c>
    </row>
    <row r="8" spans="1:21" ht="14.45" customHeight="1">
      <c r="A8" s="192" t="s">
        <v>428</v>
      </c>
      <c r="B8" s="193"/>
      <c r="C8" s="194"/>
      <c r="D8" s="6"/>
      <c r="E8" s="6"/>
      <c r="F8" s="6"/>
      <c r="G8" s="6"/>
      <c r="H8" s="6"/>
      <c r="I8" s="6"/>
      <c r="J8" s="6"/>
      <c r="K8" s="6"/>
      <c r="L8" s="32" t="s">
        <v>23</v>
      </c>
      <c r="M8" s="187" t="str">
        <f>IF(Echantillon!B14&gt;"",Echantillon!B14,"")</f>
        <v>Résultat de recherche des codes</v>
      </c>
      <c r="N8" s="187"/>
      <c r="O8" s="187"/>
      <c r="P8" s="187"/>
      <c r="Q8" s="187"/>
      <c r="R8" s="68">
        <f>IF(LOOKUP($L8,BaseDeCalcul!$D$6:$AQ$6,BaseDeCalcul!$D$5:$AQ$5)&gt;0,LOOKUP($L8,BaseDeCalcul!$D$6:$AQ$6,BaseDeCalcul!$D$1:$AQ$1),"-")</f>
        <v>31</v>
      </c>
      <c r="S8" s="69">
        <f>IF(LOOKUP($L8,BaseDeCalcul!$D$6:$AQ$6,BaseDeCalcul!$D$5:$AQ$5)&gt;0,LOOKUP($L8,BaseDeCalcul!$D$6:$AQ$6,BaseDeCalcul!$D$2:$AQ$2),"-")</f>
        <v>3</v>
      </c>
      <c r="T8" s="70">
        <f>IF(LOOKUP($L8,BaseDeCalcul!$D$6:$AQ$6,BaseDeCalcul!$D$5:$AQ$5)&gt;0,LOOKUP($L8,BaseDeCalcul!$D$6:$AQ$6,BaseDeCalcul!$D$3:$AQ$3),"-")</f>
        <v>72</v>
      </c>
      <c r="U8" s="71">
        <f>IF(LOOKUP($L8,BaseDeCalcul!$D$6:$AQ$6,BaseDeCalcul!$D$5:$AQ$5)&gt;0,LOOKUP($L8,BaseDeCalcul!$D$6:$AQ$6,BaseDeCalcul!$D$4:$AQ$4),"-")</f>
        <v>0.91176470588235292</v>
      </c>
    </row>
    <row r="9" spans="1:21">
      <c r="A9" s="195"/>
      <c r="B9" s="196"/>
      <c r="C9" s="197"/>
      <c r="D9" s="6"/>
      <c r="E9" s="6"/>
      <c r="F9" s="6"/>
      <c r="G9" s="6"/>
      <c r="H9" s="6"/>
      <c r="I9" s="6"/>
      <c r="J9" s="6"/>
      <c r="K9" s="6"/>
      <c r="L9" s="32" t="s">
        <v>26</v>
      </c>
      <c r="M9" s="187" t="str">
        <f>IF(Echantillon!B15&gt;"",Echantillon!B15,"")</f>
        <v>Sommaire d'un code</v>
      </c>
      <c r="N9" s="187"/>
      <c r="O9" s="187"/>
      <c r="P9" s="187"/>
      <c r="Q9" s="187"/>
      <c r="R9" s="68">
        <f>IF(LOOKUP($L9,BaseDeCalcul!$D$6:$AQ$6,BaseDeCalcul!$D$5:$AQ$5)&gt;0,LOOKUP($L9,BaseDeCalcul!$D$6:$AQ$6,BaseDeCalcul!$D$1:$AQ$1),"-")</f>
        <v>36</v>
      </c>
      <c r="S9" s="69">
        <f>IF(LOOKUP($L9,BaseDeCalcul!$D$6:$AQ$6,BaseDeCalcul!$D$5:$AQ$5)&gt;0,LOOKUP($L9,BaseDeCalcul!$D$6:$AQ$6,BaseDeCalcul!$D$2:$AQ$2),"-")</f>
        <v>3</v>
      </c>
      <c r="T9" s="70">
        <f>IF(LOOKUP($L9,BaseDeCalcul!$D$6:$AQ$6,BaseDeCalcul!$D$5:$AQ$5)&gt;0,LOOKUP($L9,BaseDeCalcul!$D$6:$AQ$6,BaseDeCalcul!$D$3:$AQ$3),"-")</f>
        <v>67</v>
      </c>
      <c r="U9" s="71">
        <f>IF(LOOKUP($L9,BaseDeCalcul!$D$6:$AQ$6,BaseDeCalcul!$D$5:$AQ$5)&gt;0,LOOKUP($L9,BaseDeCalcul!$D$6:$AQ$6,BaseDeCalcul!$D$4:$AQ$4),"-")</f>
        <v>0.92307692307692313</v>
      </c>
    </row>
    <row r="10" spans="1:21">
      <c r="A10" s="195"/>
      <c r="B10" s="196"/>
      <c r="C10" s="197"/>
      <c r="D10" s="6"/>
      <c r="E10" s="6"/>
      <c r="F10" s="6"/>
      <c r="G10" s="6"/>
      <c r="H10" s="6"/>
      <c r="I10" s="6"/>
      <c r="J10" s="6"/>
      <c r="K10" s="6"/>
      <c r="L10" s="32" t="s">
        <v>29</v>
      </c>
      <c r="M10" s="187" t="str">
        <f>IF(Echantillon!B16&gt;"",Echantillon!B16,"")</f>
        <v>Section de code</v>
      </c>
      <c r="N10" s="187"/>
      <c r="O10" s="187"/>
      <c r="P10" s="187"/>
      <c r="Q10" s="187"/>
      <c r="R10" s="68">
        <f>IF(LOOKUP($L10,BaseDeCalcul!$D$6:$AQ$6,BaseDeCalcul!$D$5:$AQ$5)&gt;0,LOOKUP($L10,BaseDeCalcul!$D$6:$AQ$6,BaseDeCalcul!$D$1:$AQ$1),"-")</f>
        <v>22</v>
      </c>
      <c r="S10" s="69">
        <f>IF(LOOKUP($L10,BaseDeCalcul!$D$6:$AQ$6,BaseDeCalcul!$D$5:$AQ$5)&gt;0,LOOKUP($L10,BaseDeCalcul!$D$6:$AQ$6,BaseDeCalcul!$D$2:$AQ$2),"-")</f>
        <v>7</v>
      </c>
      <c r="T10" s="70">
        <f>IF(LOOKUP($L10,BaseDeCalcul!$D$6:$AQ$6,BaseDeCalcul!$D$5:$AQ$5)&gt;0,LOOKUP($L10,BaseDeCalcul!$D$6:$AQ$6,BaseDeCalcul!$D$3:$AQ$3),"-")</f>
        <v>77</v>
      </c>
      <c r="U10" s="71">
        <f>IF(LOOKUP($L10,BaseDeCalcul!$D$6:$AQ$6,BaseDeCalcul!$D$5:$AQ$5)&gt;0,LOOKUP($L10,BaseDeCalcul!$D$6:$AQ$6,BaseDeCalcul!$D$4:$AQ$4),"-")</f>
        <v>0.75862068965517238</v>
      </c>
    </row>
    <row r="11" spans="1:21">
      <c r="A11" s="195"/>
      <c r="B11" s="196"/>
      <c r="C11" s="197"/>
      <c r="D11" s="6"/>
      <c r="E11" s="6"/>
      <c r="F11" s="6"/>
      <c r="G11" s="6"/>
      <c r="H11" s="6"/>
      <c r="I11" s="6"/>
      <c r="J11" s="6"/>
      <c r="K11" s="6"/>
      <c r="L11" s="32" t="s">
        <v>32</v>
      </c>
      <c r="M11" s="187" t="str">
        <f>IF(Echantillon!B17&gt;"",Echantillon!B17,"")</f>
        <v>Résultat de recherche LODA</v>
      </c>
      <c r="N11" s="187"/>
      <c r="O11" s="187"/>
      <c r="P11" s="187"/>
      <c r="Q11" s="187"/>
      <c r="R11" s="68">
        <f>IF(LOOKUP($L11,BaseDeCalcul!$D$6:$AQ$6,BaseDeCalcul!$D$5:$AQ$5)&gt;0,LOOKUP($L11,BaseDeCalcul!$D$6:$AQ$6,BaseDeCalcul!$D$1:$AQ$1),"-")</f>
        <v>37</v>
      </c>
      <c r="S11" s="69">
        <f>IF(LOOKUP($L11,BaseDeCalcul!$D$6:$AQ$6,BaseDeCalcul!$D$5:$AQ$5)&gt;0,LOOKUP($L11,BaseDeCalcul!$D$6:$AQ$6,BaseDeCalcul!$D$2:$AQ$2),"-")</f>
        <v>2</v>
      </c>
      <c r="T11" s="70">
        <f>IF(LOOKUP($L11,BaseDeCalcul!$D$6:$AQ$6,BaseDeCalcul!$D$5:$AQ$5)&gt;0,LOOKUP($L11,BaseDeCalcul!$D$6:$AQ$6,BaseDeCalcul!$D$3:$AQ$3),"-")</f>
        <v>67</v>
      </c>
      <c r="U11" s="71">
        <f>IF(LOOKUP($L11,BaseDeCalcul!$D$6:$AQ$6,BaseDeCalcul!$D$5:$AQ$5)&gt;0,LOOKUP($L11,BaseDeCalcul!$D$6:$AQ$6,BaseDeCalcul!$D$4:$AQ$4),"-")</f>
        <v>0.94871794871794868</v>
      </c>
    </row>
    <row r="12" spans="1:21">
      <c r="A12" s="195"/>
      <c r="B12" s="196"/>
      <c r="C12" s="197"/>
      <c r="D12" s="6"/>
      <c r="E12" s="6"/>
      <c r="F12" s="6"/>
      <c r="G12" s="6"/>
      <c r="H12" s="6"/>
      <c r="I12" s="6"/>
      <c r="J12" s="6"/>
      <c r="K12" s="6"/>
      <c r="L12" s="32" t="s">
        <v>35</v>
      </c>
      <c r="M12" s="187" t="str">
        <f>IF(Echantillon!B18&gt;"",Echantillon!B18,"")</f>
        <v>Texte LODA</v>
      </c>
      <c r="N12" s="187"/>
      <c r="O12" s="187"/>
      <c r="P12" s="187"/>
      <c r="Q12" s="187"/>
      <c r="R12" s="68">
        <f>IF(LOOKUP($L12,BaseDeCalcul!$D$6:$AQ$6,BaseDeCalcul!$D$5:$AQ$5)&gt;0,LOOKUP($L12,BaseDeCalcul!$D$6:$AQ$6,BaseDeCalcul!$D$1:$AQ$1),"-")</f>
        <v>23</v>
      </c>
      <c r="S12" s="69">
        <f>IF(LOOKUP($L12,BaseDeCalcul!$D$6:$AQ$6,BaseDeCalcul!$D$5:$AQ$5)&gt;0,LOOKUP($L12,BaseDeCalcul!$D$6:$AQ$6,BaseDeCalcul!$D$2:$AQ$2),"-")</f>
        <v>2</v>
      </c>
      <c r="T12" s="70">
        <f>IF(LOOKUP($L12,BaseDeCalcul!$D$6:$AQ$6,BaseDeCalcul!$D$5:$AQ$5)&gt;0,LOOKUP($L12,BaseDeCalcul!$D$6:$AQ$6,BaseDeCalcul!$D$3:$AQ$3),"-")</f>
        <v>81</v>
      </c>
      <c r="U12" s="71">
        <f>IF(LOOKUP($L12,BaseDeCalcul!$D$6:$AQ$6,BaseDeCalcul!$D$5:$AQ$5)&gt;0,LOOKUP($L12,BaseDeCalcul!$D$6:$AQ$6,BaseDeCalcul!$D$4:$AQ$4),"-")</f>
        <v>0.92</v>
      </c>
    </row>
    <row r="13" spans="1:21">
      <c r="A13" s="195"/>
      <c r="B13" s="196"/>
      <c r="C13" s="197"/>
      <c r="D13" s="6"/>
      <c r="E13" s="6"/>
      <c r="F13" s="6"/>
      <c r="G13" s="6"/>
      <c r="H13" s="6"/>
      <c r="I13" s="6"/>
      <c r="J13" s="6"/>
      <c r="K13" s="6"/>
      <c r="L13" s="32" t="s">
        <v>38</v>
      </c>
      <c r="M13" s="187" t="str">
        <f>IF(Echantillon!B19&gt;"",Echantillon!B19,"")</f>
        <v>Résultat de recherche JORF</v>
      </c>
      <c r="N13" s="187"/>
      <c r="O13" s="187"/>
      <c r="P13" s="187"/>
      <c r="Q13" s="187"/>
      <c r="R13" s="68">
        <f>IF(LOOKUP($L13,BaseDeCalcul!$D$6:$AQ$6,BaseDeCalcul!$D$5:$AQ$5)&gt;0,LOOKUP($L13,BaseDeCalcul!$D$6:$AQ$6,BaseDeCalcul!$D$1:$AQ$1),"-")</f>
        <v>30</v>
      </c>
      <c r="S13" s="69">
        <f>IF(LOOKUP($L13,BaseDeCalcul!$D$6:$AQ$6,BaseDeCalcul!$D$5:$AQ$5)&gt;0,LOOKUP($L13,BaseDeCalcul!$D$6:$AQ$6,BaseDeCalcul!$D$2:$AQ$2),"-")</f>
        <v>2</v>
      </c>
      <c r="T13" s="70">
        <f>IF(LOOKUP($L13,BaseDeCalcul!$D$6:$AQ$6,BaseDeCalcul!$D$5:$AQ$5)&gt;0,LOOKUP($L13,BaseDeCalcul!$D$6:$AQ$6,BaseDeCalcul!$D$3:$AQ$3),"-")</f>
        <v>83</v>
      </c>
      <c r="U13" s="71">
        <f>IF(LOOKUP($L13,BaseDeCalcul!$D$6:$AQ$6,BaseDeCalcul!$D$5:$AQ$5)&gt;0,LOOKUP($L13,BaseDeCalcul!$D$6:$AQ$6,BaseDeCalcul!$D$4:$AQ$4),"-")</f>
        <v>0.9375</v>
      </c>
    </row>
    <row r="14" spans="1:21" ht="15" customHeight="1">
      <c r="A14" s="198"/>
      <c r="B14" s="199"/>
      <c r="C14" s="200"/>
      <c r="D14" s="6"/>
      <c r="E14" s="6"/>
      <c r="F14" s="6"/>
      <c r="G14" s="6"/>
      <c r="H14" s="6"/>
      <c r="I14" s="6"/>
      <c r="J14" s="6"/>
      <c r="K14" s="6"/>
      <c r="L14" s="32" t="s">
        <v>41</v>
      </c>
      <c r="M14" s="187" t="str">
        <f>IF(Echantillon!B20&gt;"",Echantillon!B20,"")</f>
        <v>Texte JORF</v>
      </c>
      <c r="N14" s="187"/>
      <c r="O14" s="187"/>
      <c r="P14" s="187"/>
      <c r="Q14" s="187"/>
      <c r="R14" s="68" t="str">
        <f>IF(LOOKUP($L14,BaseDeCalcul!$D$6:$AQ$6,BaseDeCalcul!$D$5:$AQ$5)&gt;0,LOOKUP($L14,BaseDeCalcul!$D$6:$AQ$6,BaseDeCalcul!$D$1:$AQ$1),"-")</f>
        <v>-</v>
      </c>
      <c r="S14" s="69" t="str">
        <f>IF(LOOKUP($L14,BaseDeCalcul!$D$6:$AQ$6,BaseDeCalcul!$D$5:$AQ$5)&gt;0,LOOKUP($L14,BaseDeCalcul!$D$6:$AQ$6,BaseDeCalcul!$D$2:$AQ$2),"-")</f>
        <v>-</v>
      </c>
      <c r="T14" s="70" t="str">
        <f>IF(LOOKUP($L14,BaseDeCalcul!$D$6:$AQ$6,BaseDeCalcul!$D$5:$AQ$5)&gt;0,LOOKUP($L14,BaseDeCalcul!$D$6:$AQ$6,BaseDeCalcul!$D$3:$AQ$3),"-")</f>
        <v>-</v>
      </c>
      <c r="U14" s="71" t="str">
        <f>IF(LOOKUP($L14,BaseDeCalcul!$D$6:$AQ$6,BaseDeCalcul!$D$5:$AQ$5)&gt;0,LOOKUP($L14,BaseDeCalcul!$D$6:$AQ$6,BaseDeCalcul!$D$4:$AQ$4),"-")</f>
        <v>-</v>
      </c>
    </row>
    <row r="15" spans="1:21" ht="15" customHeight="1">
      <c r="A15" s="31"/>
      <c r="B15" s="31"/>
      <c r="C15" s="31"/>
      <c r="D15" s="134"/>
      <c r="E15" s="6"/>
      <c r="F15" s="6"/>
      <c r="G15" s="6"/>
      <c r="H15" s="6"/>
      <c r="I15" s="6"/>
      <c r="J15" s="6"/>
      <c r="K15" s="6"/>
      <c r="L15" s="32" t="s">
        <v>45</v>
      </c>
      <c r="M15" s="187" t="str">
        <f>IF(Echantillon!B21&gt;"",Echantillon!B21,"")</f>
        <v>Résultat de recherche jurisprudence constitutionnelle</v>
      </c>
      <c r="N15" s="187"/>
      <c r="O15" s="187"/>
      <c r="P15" s="187"/>
      <c r="Q15" s="187"/>
      <c r="R15" s="68">
        <f>IF(LOOKUP($L15,BaseDeCalcul!$D$6:$AQ$6,BaseDeCalcul!$D$5:$AQ$5)&gt;0,LOOKUP($L15,BaseDeCalcul!$D$6:$AQ$6,BaseDeCalcul!$D$1:$AQ$1),"-")</f>
        <v>16</v>
      </c>
      <c r="S15" s="69">
        <f>IF(LOOKUP($L15,BaseDeCalcul!$D$6:$AQ$6,BaseDeCalcul!$D$5:$AQ$5)&gt;0,LOOKUP($L15,BaseDeCalcul!$D$6:$AQ$6,BaseDeCalcul!$D$2:$AQ$2),"-")</f>
        <v>4</v>
      </c>
      <c r="T15" s="70">
        <f>IF(LOOKUP($L15,BaseDeCalcul!$D$6:$AQ$6,BaseDeCalcul!$D$5:$AQ$5)&gt;0,LOOKUP($L15,BaseDeCalcul!$D$6:$AQ$6,BaseDeCalcul!$D$3:$AQ$3),"-")</f>
        <v>86</v>
      </c>
      <c r="U15" s="71">
        <f>IF(LOOKUP($L15,BaseDeCalcul!$D$6:$AQ$6,BaseDeCalcul!$D$5:$AQ$5)&gt;0,LOOKUP($L15,BaseDeCalcul!$D$6:$AQ$6,BaseDeCalcul!$D$4:$AQ$4),"-")</f>
        <v>0.8</v>
      </c>
    </row>
    <row r="16" spans="1:21" ht="15" customHeight="1">
      <c r="A16" s="190" t="s">
        <v>429</v>
      </c>
      <c r="B16" s="191"/>
      <c r="C16" s="201"/>
      <c r="D16" s="9"/>
      <c r="E16" s="6"/>
      <c r="F16" s="6"/>
      <c r="G16" s="6"/>
      <c r="H16" s="6"/>
      <c r="I16" s="6"/>
      <c r="J16" s="6"/>
      <c r="K16" s="6"/>
      <c r="L16" s="32" t="s">
        <v>48</v>
      </c>
      <c r="M16" s="187" t="str">
        <f>IF(Echantillon!B22&gt;"",Echantillon!B22,"")</f>
        <v>Texte de jurisprudence constitutionnelle</v>
      </c>
      <c r="N16" s="187"/>
      <c r="O16" s="187"/>
      <c r="P16" s="187"/>
      <c r="Q16" s="187"/>
      <c r="R16" s="68">
        <f>IF(LOOKUP($L16,BaseDeCalcul!$D$6:$AQ$6,BaseDeCalcul!$D$5:$AQ$5)&gt;0,LOOKUP($L16,BaseDeCalcul!$D$6:$AQ$6,BaseDeCalcul!$D$1:$AQ$1),"-")</f>
        <v>20</v>
      </c>
      <c r="S16" s="69">
        <f>IF(LOOKUP($L16,BaseDeCalcul!$D$6:$AQ$6,BaseDeCalcul!$D$5:$AQ$5)&gt;0,LOOKUP($L16,BaseDeCalcul!$D$6:$AQ$6,BaseDeCalcul!$D$2:$AQ$2),"-")</f>
        <v>1</v>
      </c>
      <c r="T16" s="70">
        <f>IF(LOOKUP($L16,BaseDeCalcul!$D$6:$AQ$6,BaseDeCalcul!$D$5:$AQ$5)&gt;0,LOOKUP($L16,BaseDeCalcul!$D$6:$AQ$6,BaseDeCalcul!$D$3:$AQ$3),"-")</f>
        <v>85</v>
      </c>
      <c r="U16" s="71">
        <f>IF(LOOKUP($L16,BaseDeCalcul!$D$6:$AQ$6,BaseDeCalcul!$D$5:$AQ$5)&gt;0,LOOKUP($L16,BaseDeCalcul!$D$6:$AQ$6,BaseDeCalcul!$D$4:$AQ$4),"-")</f>
        <v>0.95238095238095233</v>
      </c>
    </row>
    <row r="17" spans="1:21" ht="15" customHeight="1">
      <c r="A17" s="36"/>
      <c r="B17" s="39" t="s">
        <v>423</v>
      </c>
      <c r="C17" s="40" t="s">
        <v>424</v>
      </c>
      <c r="D17" s="9"/>
      <c r="E17" s="6"/>
      <c r="F17" s="6"/>
      <c r="G17" s="6"/>
      <c r="H17" s="6"/>
      <c r="I17" s="6"/>
      <c r="J17" s="6"/>
      <c r="K17" s="6"/>
      <c r="L17" s="32" t="s">
        <v>51</v>
      </c>
      <c r="M17" s="187" t="str">
        <f>IF(Echantillon!B23&gt;"",Echantillon!B23,"")</f>
        <v>Résultat de recherche jurisprudence administrative</v>
      </c>
      <c r="N17" s="187"/>
      <c r="O17" s="187"/>
      <c r="P17" s="187"/>
      <c r="Q17" s="187"/>
      <c r="R17" s="68">
        <f>IF(LOOKUP($L17,BaseDeCalcul!$D$6:$AQ$6,BaseDeCalcul!$D$5:$AQ$5)&gt;0,LOOKUP($L17,BaseDeCalcul!$D$6:$AQ$6,BaseDeCalcul!$D$1:$AQ$1),"-")</f>
        <v>17</v>
      </c>
      <c r="S17" s="69">
        <f>IF(LOOKUP($L17,BaseDeCalcul!$D$6:$AQ$6,BaseDeCalcul!$D$5:$AQ$5)&gt;0,LOOKUP($L17,BaseDeCalcul!$D$6:$AQ$6,BaseDeCalcul!$D$2:$AQ$2),"-")</f>
        <v>1</v>
      </c>
      <c r="T17" s="70">
        <f>IF(LOOKUP($L17,BaseDeCalcul!$D$6:$AQ$6,BaseDeCalcul!$D$5:$AQ$5)&gt;0,LOOKUP($L17,BaseDeCalcul!$D$6:$AQ$6,BaseDeCalcul!$D$3:$AQ$3),"-")</f>
        <v>88</v>
      </c>
      <c r="U17" s="71">
        <f>IF(LOOKUP($L17,BaseDeCalcul!$D$6:$AQ$6,BaseDeCalcul!$D$5:$AQ$5)&gt;0,LOOKUP($L17,BaseDeCalcul!$D$6:$AQ$6,BaseDeCalcul!$D$4:$AQ$4),"-")</f>
        <v>0.94444444444444442</v>
      </c>
    </row>
    <row r="18" spans="1:21" ht="15" customHeight="1">
      <c r="A18" s="37" t="s">
        <v>133</v>
      </c>
      <c r="B18" s="62">
        <f>BaseDeCalcul!AY22</f>
        <v>0.59090909090909094</v>
      </c>
      <c r="C18" s="63">
        <f>BaseDeCalcul!AZ22</f>
        <v>0.40909090909090912</v>
      </c>
      <c r="D18" s="9"/>
      <c r="E18" s="6"/>
      <c r="F18" s="6"/>
      <c r="G18" s="6"/>
      <c r="H18" s="6"/>
      <c r="I18" s="6"/>
      <c r="J18" s="6"/>
      <c r="K18" s="6"/>
      <c r="L18" s="32" t="s">
        <v>54</v>
      </c>
      <c r="M18" s="187" t="str">
        <f>IF(Echantillon!B24&gt;"",Echantillon!B24,"")</f>
        <v>Texte de jurisprudence administrative</v>
      </c>
      <c r="N18" s="187"/>
      <c r="O18" s="187"/>
      <c r="P18" s="187"/>
      <c r="Q18" s="187"/>
      <c r="R18" s="68">
        <f>IF(LOOKUP($L18,BaseDeCalcul!$D$6:$AQ$6,BaseDeCalcul!$D$5:$AQ$5)&gt;0,LOOKUP($L18,BaseDeCalcul!$D$6:$AQ$6,BaseDeCalcul!$D$1:$AQ$1),"-")</f>
        <v>22</v>
      </c>
      <c r="S18" s="69">
        <f>IF(LOOKUP($L18,BaseDeCalcul!$D$6:$AQ$6,BaseDeCalcul!$D$5:$AQ$5)&gt;0,LOOKUP($L18,BaseDeCalcul!$D$6:$AQ$6,BaseDeCalcul!$D$2:$AQ$2),"-")</f>
        <v>0</v>
      </c>
      <c r="T18" s="70">
        <f>IF(LOOKUP($L18,BaseDeCalcul!$D$6:$AQ$6,BaseDeCalcul!$D$5:$AQ$5)&gt;0,LOOKUP($L18,BaseDeCalcul!$D$6:$AQ$6,BaseDeCalcul!$D$3:$AQ$3),"-")</f>
        <v>84</v>
      </c>
      <c r="U18" s="71">
        <f>IF(LOOKUP($L18,BaseDeCalcul!$D$6:$AQ$6,BaseDeCalcul!$D$5:$AQ$5)&gt;0,LOOKUP($L18,BaseDeCalcul!$D$6:$AQ$6,BaseDeCalcul!$D$4:$AQ$4),"-")</f>
        <v>1</v>
      </c>
    </row>
    <row r="19" spans="1:21" ht="15" customHeight="1">
      <c r="A19" s="37" t="s">
        <v>7</v>
      </c>
      <c r="B19" s="62">
        <f>BaseDeCalcul!AY23</f>
        <v>0.7142857142857143</v>
      </c>
      <c r="C19" s="63">
        <f>BaseDeCalcul!AZ23</f>
        <v>0.2857142857142857</v>
      </c>
      <c r="D19" s="9"/>
      <c r="E19" s="6"/>
      <c r="F19" s="6"/>
      <c r="G19" s="6"/>
      <c r="H19" s="6"/>
      <c r="I19" s="6"/>
      <c r="J19" s="6"/>
      <c r="K19" s="6"/>
      <c r="L19" s="32" t="s">
        <v>57</v>
      </c>
      <c r="M19" s="187" t="str">
        <f>IF(Echantillon!B25&gt;"",Echantillon!B25,"")</f>
        <v>Résultat de recherche jurisprudence judiciaire</v>
      </c>
      <c r="N19" s="187"/>
      <c r="O19" s="187"/>
      <c r="P19" s="187"/>
      <c r="Q19" s="187"/>
      <c r="R19" s="68">
        <f>IF(LOOKUP($L19,BaseDeCalcul!$D$6:$AQ$6,BaseDeCalcul!$D$5:$AQ$5)&gt;0,LOOKUP($L19,BaseDeCalcul!$D$6:$AQ$6,BaseDeCalcul!$D$1:$AQ$1),"-")</f>
        <v>17</v>
      </c>
      <c r="S19" s="69">
        <f>IF(LOOKUP($L19,BaseDeCalcul!$D$6:$AQ$6,BaseDeCalcul!$D$5:$AQ$5)&gt;0,LOOKUP($L19,BaseDeCalcul!$D$6:$AQ$6,BaseDeCalcul!$D$2:$AQ$2),"-")</f>
        <v>1</v>
      </c>
      <c r="T19" s="70">
        <f>IF(LOOKUP($L19,BaseDeCalcul!$D$6:$AQ$6,BaseDeCalcul!$D$5:$AQ$5)&gt;0,LOOKUP($L19,BaseDeCalcul!$D$6:$AQ$6,BaseDeCalcul!$D$3:$AQ$3),"-")</f>
        <v>88</v>
      </c>
      <c r="U19" s="71">
        <f>IF(LOOKUP($L19,BaseDeCalcul!$D$6:$AQ$6,BaseDeCalcul!$D$5:$AQ$5)&gt;0,LOOKUP($L19,BaseDeCalcul!$D$6:$AQ$6,BaseDeCalcul!$D$4:$AQ$4),"-")</f>
        <v>0.94444444444444442</v>
      </c>
    </row>
    <row r="20" spans="1:21">
      <c r="A20" s="38" t="s">
        <v>152</v>
      </c>
      <c r="B20" s="64" t="str">
        <f>BaseDeCalcul!AY24</f>
        <v>-</v>
      </c>
      <c r="C20" s="65" t="str">
        <f>BaseDeCalcul!AZ24</f>
        <v>-</v>
      </c>
      <c r="D20" s="9"/>
      <c r="E20" s="6"/>
      <c r="F20" s="6"/>
      <c r="G20" s="6"/>
      <c r="H20" s="6"/>
      <c r="I20" s="6"/>
      <c r="J20" s="6"/>
      <c r="K20" s="6"/>
      <c r="L20" s="32" t="s">
        <v>60</v>
      </c>
      <c r="M20" s="187" t="str">
        <f>IF(Echantillon!B26&gt;"",Echantillon!B26,"")</f>
        <v>Texte de jurisprudence judiciaire</v>
      </c>
      <c r="N20" s="187"/>
      <c r="O20" s="187"/>
      <c r="P20" s="187"/>
      <c r="Q20" s="187"/>
      <c r="R20" s="68">
        <f>IF(LOOKUP($L20,BaseDeCalcul!$D$6:$AQ$6,BaseDeCalcul!$D$5:$AQ$5)&gt;0,LOOKUP($L20,BaseDeCalcul!$D$6:$AQ$6,BaseDeCalcul!$D$1:$AQ$1),"-")</f>
        <v>5</v>
      </c>
      <c r="S20" s="69">
        <f>IF(LOOKUP($L20,BaseDeCalcul!$D$6:$AQ$6,BaseDeCalcul!$D$5:$AQ$5)&gt;0,LOOKUP($L20,BaseDeCalcul!$D$6:$AQ$6,BaseDeCalcul!$D$2:$AQ$2),"-")</f>
        <v>1</v>
      </c>
      <c r="T20" s="70">
        <f>IF(LOOKUP($L20,BaseDeCalcul!$D$6:$AQ$6,BaseDeCalcul!$D$5:$AQ$5)&gt;0,LOOKUP($L20,BaseDeCalcul!$D$6:$AQ$6,BaseDeCalcul!$D$3:$AQ$3),"-")</f>
        <v>100</v>
      </c>
      <c r="U20" s="71">
        <f>IF(LOOKUP($L20,BaseDeCalcul!$D$6:$AQ$6,BaseDeCalcul!$D$5:$AQ$5)&gt;0,LOOKUP($L20,BaseDeCalcul!$D$6:$AQ$6,BaseDeCalcul!$D$4:$AQ$4),"-")</f>
        <v>0.83333333333333337</v>
      </c>
    </row>
    <row r="21" spans="1:21">
      <c r="A21" s="6"/>
      <c r="B21" s="6"/>
      <c r="C21" s="6"/>
      <c r="D21" s="6"/>
      <c r="E21" s="6"/>
      <c r="F21" s="6"/>
      <c r="G21" s="6"/>
      <c r="H21" s="6"/>
      <c r="I21" s="6"/>
      <c r="J21" s="6"/>
      <c r="K21" s="6"/>
      <c r="L21" s="32" t="s">
        <v>63</v>
      </c>
      <c r="M21" s="187" t="str">
        <f>IF(Echantillon!B27&gt;"",Echantillon!B27,"")</f>
        <v>Recherche avancée</v>
      </c>
      <c r="N21" s="187"/>
      <c r="O21" s="187"/>
      <c r="P21" s="187"/>
      <c r="Q21" s="187"/>
      <c r="R21" s="68">
        <f>IF(LOOKUP($L21,BaseDeCalcul!$D$6:$AQ$6,BaseDeCalcul!$D$5:$AQ$5)&gt;0,LOOKUP($L21,BaseDeCalcul!$D$6:$AQ$6,BaseDeCalcul!$D$1:$AQ$1),"-")</f>
        <v>27</v>
      </c>
      <c r="S21" s="69">
        <f>IF(LOOKUP($L21,BaseDeCalcul!$D$6:$AQ$6,BaseDeCalcul!$D$5:$AQ$5)&gt;0,LOOKUP($L21,BaseDeCalcul!$D$6:$AQ$6,BaseDeCalcul!$D$2:$AQ$2),"-")</f>
        <v>3</v>
      </c>
      <c r="T21" s="70">
        <f>IF(LOOKUP($L21,BaseDeCalcul!$D$6:$AQ$6,BaseDeCalcul!$D$5:$AQ$5)&gt;0,LOOKUP($L21,BaseDeCalcul!$D$6:$AQ$6,BaseDeCalcul!$D$3:$AQ$3),"-")</f>
        <v>76</v>
      </c>
      <c r="U21" s="71">
        <f>IF(LOOKUP($L21,BaseDeCalcul!$D$6:$AQ$6,BaseDeCalcul!$D$5:$AQ$5)&gt;0,LOOKUP($L21,BaseDeCalcul!$D$6:$AQ$6,BaseDeCalcul!$D$4:$AQ$4),"-")</f>
        <v>0.9</v>
      </c>
    </row>
    <row r="22" spans="1:21">
      <c r="A22" s="190" t="s">
        <v>430</v>
      </c>
      <c r="B22" s="191"/>
      <c r="C22" s="201"/>
      <c r="D22" s="6"/>
      <c r="E22" s="6"/>
      <c r="F22" s="6"/>
      <c r="G22" s="6"/>
      <c r="H22" s="6"/>
      <c r="I22" s="6"/>
      <c r="J22" s="6"/>
      <c r="K22" s="6"/>
      <c r="L22" s="32" t="s">
        <v>66</v>
      </c>
      <c r="M22" s="187" t="str">
        <f>IF(Echantillon!B28&gt;"",Echantillon!B28,"")</f>
        <v>Résultat de recherche avancée</v>
      </c>
      <c r="N22" s="187"/>
      <c r="O22" s="187"/>
      <c r="P22" s="187"/>
      <c r="Q22" s="187"/>
      <c r="R22" s="68">
        <f>IF(LOOKUP($L22,BaseDeCalcul!$D$6:$AQ$6,BaseDeCalcul!$D$5:$AQ$5)&gt;0,LOOKUP($L22,BaseDeCalcul!$D$6:$AQ$6,BaseDeCalcul!$D$1:$AQ$1),"-")</f>
        <v>11</v>
      </c>
      <c r="S22" s="69">
        <f>IF(LOOKUP($L22,BaseDeCalcul!$D$6:$AQ$6,BaseDeCalcul!$D$5:$AQ$5)&gt;0,LOOKUP($L22,BaseDeCalcul!$D$6:$AQ$6,BaseDeCalcul!$D$2:$AQ$2),"-")</f>
        <v>1</v>
      </c>
      <c r="T22" s="70">
        <f>IF(LOOKUP($L22,BaseDeCalcul!$D$6:$AQ$6,BaseDeCalcul!$D$5:$AQ$5)&gt;0,LOOKUP($L22,BaseDeCalcul!$D$6:$AQ$6,BaseDeCalcul!$D$3:$AQ$3),"-")</f>
        <v>94</v>
      </c>
      <c r="U22" s="71">
        <f>IF(LOOKUP($L22,BaseDeCalcul!$D$6:$AQ$6,BaseDeCalcul!$D$5:$AQ$5)&gt;0,LOOKUP($L22,BaseDeCalcul!$D$6:$AQ$6,BaseDeCalcul!$D$4:$AQ$4),"-")</f>
        <v>0.91666666666666663</v>
      </c>
    </row>
    <row r="23" spans="1:21">
      <c r="A23" s="41"/>
      <c r="B23" s="39" t="s">
        <v>423</v>
      </c>
      <c r="C23" s="40" t="s">
        <v>424</v>
      </c>
      <c r="D23" s="6"/>
      <c r="E23" s="6"/>
      <c r="F23" s="6"/>
      <c r="G23" s="6"/>
      <c r="H23" s="6"/>
      <c r="I23" s="6"/>
      <c r="J23" s="6"/>
      <c r="K23" s="6"/>
      <c r="L23" s="32" t="s">
        <v>69</v>
      </c>
      <c r="M23" s="187" t="str">
        <f>IF(Echantillon!B29&gt;"",Echantillon!B29,"")</f>
        <v>Résultat de recherche circulaire</v>
      </c>
      <c r="N23" s="187"/>
      <c r="O23" s="187"/>
      <c r="P23" s="187"/>
      <c r="Q23" s="187"/>
      <c r="R23" s="68">
        <f>IF(LOOKUP($L23,BaseDeCalcul!$D$6:$AQ$6,BaseDeCalcul!$D$5:$AQ$5)&gt;0,LOOKUP($L23,BaseDeCalcul!$D$6:$AQ$6,BaseDeCalcul!$D$1:$AQ$1),"-")</f>
        <v>17</v>
      </c>
      <c r="S23" s="69">
        <f>IF(LOOKUP($L23,BaseDeCalcul!$D$6:$AQ$6,BaseDeCalcul!$D$5:$AQ$5)&gt;0,LOOKUP($L23,BaseDeCalcul!$D$6:$AQ$6,BaseDeCalcul!$D$2:$AQ$2),"-")</f>
        <v>1</v>
      </c>
      <c r="T23" s="70">
        <f>IF(LOOKUP($L23,BaseDeCalcul!$D$6:$AQ$6,BaseDeCalcul!$D$5:$AQ$5)&gt;0,LOOKUP($L23,BaseDeCalcul!$D$6:$AQ$6,BaseDeCalcul!$D$3:$AQ$3),"-")</f>
        <v>88</v>
      </c>
      <c r="U23" s="71">
        <f>IF(LOOKUP($L23,BaseDeCalcul!$D$6:$AQ$6,BaseDeCalcul!$D$5:$AQ$5)&gt;0,LOOKUP($L23,BaseDeCalcul!$D$6:$AQ$6,BaseDeCalcul!$D$4:$AQ$4),"-")</f>
        <v>0.94444444444444442</v>
      </c>
    </row>
    <row r="24" spans="1:21">
      <c r="A24" s="37" t="s">
        <v>133</v>
      </c>
      <c r="B24" s="42">
        <f>BaseDeCalcul!AY11</f>
        <v>26</v>
      </c>
      <c r="C24" s="43">
        <f>BaseDeCalcul!AZ11</f>
        <v>18</v>
      </c>
      <c r="D24" s="6"/>
      <c r="E24" s="6"/>
      <c r="F24" s="6"/>
      <c r="G24" s="6"/>
      <c r="H24" s="6"/>
      <c r="I24" s="6"/>
      <c r="J24" s="6"/>
      <c r="K24" s="6"/>
      <c r="L24" s="32" t="s">
        <v>72</v>
      </c>
      <c r="M24" s="187" t="str">
        <f>IF(Echantillon!B30&gt;"",Echantillon!B30,"")</f>
        <v>Texte circulaire</v>
      </c>
      <c r="N24" s="187"/>
      <c r="O24" s="187"/>
      <c r="P24" s="187"/>
      <c r="Q24" s="187"/>
      <c r="R24" s="68">
        <f>IF(LOOKUP($L24,BaseDeCalcul!$D$6:$AQ$6,BaseDeCalcul!$D$5:$AQ$5)&gt;0,LOOKUP($L24,BaseDeCalcul!$D$6:$AQ$6,BaseDeCalcul!$D$1:$AQ$1),"-")</f>
        <v>24</v>
      </c>
      <c r="S24" s="69">
        <f>IF(LOOKUP($L24,BaseDeCalcul!$D$6:$AQ$6,BaseDeCalcul!$D$5:$AQ$5)&gt;0,LOOKUP($L24,BaseDeCalcul!$D$6:$AQ$6,BaseDeCalcul!$D$2:$AQ$2),"-")</f>
        <v>1</v>
      </c>
      <c r="T24" s="70">
        <f>IF(LOOKUP($L24,BaseDeCalcul!$D$6:$AQ$6,BaseDeCalcul!$D$5:$AQ$5)&gt;0,LOOKUP($L24,BaseDeCalcul!$D$6:$AQ$6,BaseDeCalcul!$D$3:$AQ$3),"-")</f>
        <v>81</v>
      </c>
      <c r="U24" s="71">
        <f>IF(LOOKUP($L24,BaseDeCalcul!$D$6:$AQ$6,BaseDeCalcul!$D$5:$AQ$5)&gt;0,LOOKUP($L24,BaseDeCalcul!$D$6:$AQ$6,BaseDeCalcul!$D$4:$AQ$4),"-")</f>
        <v>0.96</v>
      </c>
    </row>
    <row r="25" spans="1:21" ht="15" customHeight="1">
      <c r="A25" s="37" t="s">
        <v>7</v>
      </c>
      <c r="B25" s="42">
        <f>BaseDeCalcul!AY12</f>
        <v>10</v>
      </c>
      <c r="C25" s="43">
        <f>BaseDeCalcul!AZ12</f>
        <v>4</v>
      </c>
      <c r="D25" s="6"/>
      <c r="E25" s="6"/>
      <c r="F25" s="6"/>
      <c r="G25" s="6"/>
      <c r="H25" s="6"/>
      <c r="I25" s="6"/>
      <c r="J25" s="6"/>
      <c r="K25" s="6"/>
      <c r="L25" s="32" t="s">
        <v>75</v>
      </c>
      <c r="M25" s="187" t="str">
        <f>IF(Echantillon!B31&gt;"",Echantillon!B31,"")</f>
        <v>Résultat de recherche convention collective</v>
      </c>
      <c r="N25" s="187"/>
      <c r="O25" s="187"/>
      <c r="P25" s="187"/>
      <c r="Q25" s="187"/>
      <c r="R25" s="68">
        <f>IF(LOOKUP($L25,BaseDeCalcul!$D$6:$AQ$6,BaseDeCalcul!$D$5:$AQ$5)&gt;0,LOOKUP($L25,BaseDeCalcul!$D$6:$AQ$6,BaseDeCalcul!$D$1:$AQ$1),"-")</f>
        <v>18</v>
      </c>
      <c r="S25" s="69">
        <f>IF(LOOKUP($L25,BaseDeCalcul!$D$6:$AQ$6,BaseDeCalcul!$D$5:$AQ$5)&gt;0,LOOKUP($L25,BaseDeCalcul!$D$6:$AQ$6,BaseDeCalcul!$D$2:$AQ$2),"-")</f>
        <v>1</v>
      </c>
      <c r="T25" s="70">
        <f>IF(LOOKUP($L25,BaseDeCalcul!$D$6:$AQ$6,BaseDeCalcul!$D$5:$AQ$5)&gt;0,LOOKUP($L25,BaseDeCalcul!$D$6:$AQ$6,BaseDeCalcul!$D$3:$AQ$3),"-")</f>
        <v>87</v>
      </c>
      <c r="U25" s="71">
        <f>IF(LOOKUP($L25,BaseDeCalcul!$D$6:$AQ$6,BaseDeCalcul!$D$5:$AQ$5)&gt;0,LOOKUP($L25,BaseDeCalcul!$D$6:$AQ$6,BaseDeCalcul!$D$4:$AQ$4),"-")</f>
        <v>0.94736842105263153</v>
      </c>
    </row>
    <row r="26" spans="1:21">
      <c r="A26" s="37" t="s">
        <v>152</v>
      </c>
      <c r="B26" s="42">
        <f>BaseDeCalcul!AY13</f>
        <v>0</v>
      </c>
      <c r="C26" s="43">
        <f>BaseDeCalcul!AZ13</f>
        <v>0</v>
      </c>
      <c r="D26" s="6"/>
      <c r="E26" s="6"/>
      <c r="F26" s="6"/>
      <c r="G26" s="6"/>
      <c r="H26" s="6"/>
      <c r="I26" s="6"/>
      <c r="J26" s="6"/>
      <c r="K26" s="6"/>
      <c r="L26" s="32" t="s">
        <v>78</v>
      </c>
      <c r="M26" s="187" t="str">
        <f>IF(Echantillon!B32&gt;"",Echantillon!B32,"")</f>
        <v>Sommaire convention collective</v>
      </c>
      <c r="N26" s="187"/>
      <c r="O26" s="187"/>
      <c r="P26" s="187"/>
      <c r="Q26" s="187"/>
      <c r="R26" s="68">
        <f>IF(LOOKUP($L26,BaseDeCalcul!$D$6:$AQ$6,BaseDeCalcul!$D$5:$AQ$5)&gt;0,LOOKUP($L26,BaseDeCalcul!$D$6:$AQ$6,BaseDeCalcul!$D$1:$AQ$1),"-")</f>
        <v>26</v>
      </c>
      <c r="S26" s="69">
        <f>IF(LOOKUP($L26,BaseDeCalcul!$D$6:$AQ$6,BaseDeCalcul!$D$5:$AQ$5)&gt;0,LOOKUP($L26,BaseDeCalcul!$D$6:$AQ$6,BaseDeCalcul!$D$2:$AQ$2),"-")</f>
        <v>3</v>
      </c>
      <c r="T26" s="70">
        <f>IF(LOOKUP($L26,BaseDeCalcul!$D$6:$AQ$6,BaseDeCalcul!$D$5:$AQ$5)&gt;0,LOOKUP($L26,BaseDeCalcul!$D$6:$AQ$6,BaseDeCalcul!$D$3:$AQ$3),"-")</f>
        <v>77</v>
      </c>
      <c r="U26" s="71">
        <f>IF(LOOKUP($L26,BaseDeCalcul!$D$6:$AQ$6,BaseDeCalcul!$D$5:$AQ$5)&gt;0,LOOKUP($L26,BaseDeCalcul!$D$6:$AQ$6,BaseDeCalcul!$D$4:$AQ$4),"-")</f>
        <v>0.89655172413793105</v>
      </c>
    </row>
    <row r="27" spans="1:21">
      <c r="A27" s="44" t="str">
        <f>BaseDeCalcul!AX14</f>
        <v>Total</v>
      </c>
      <c r="B27" s="45">
        <f>BaseDeCalcul!AY14</f>
        <v>36</v>
      </c>
      <c r="C27" s="46">
        <f>BaseDeCalcul!AZ14</f>
        <v>22</v>
      </c>
      <c r="D27" s="6"/>
      <c r="E27" s="6"/>
      <c r="F27" s="6"/>
      <c r="G27" s="6"/>
      <c r="H27" s="6"/>
      <c r="I27" s="6"/>
      <c r="J27" s="6"/>
      <c r="K27" s="6"/>
      <c r="L27" s="32" t="s">
        <v>81</v>
      </c>
      <c r="M27" s="187" t="str">
        <f>IF(Echantillon!B33&gt;"",Echantillon!B33,"")</f>
        <v>Texte de base convention collective</v>
      </c>
      <c r="N27" s="187"/>
      <c r="O27" s="187"/>
      <c r="P27" s="187"/>
      <c r="Q27" s="187"/>
      <c r="R27" s="68">
        <f>IF(LOOKUP($L27,BaseDeCalcul!$D$6:$AQ$6,BaseDeCalcul!$D$5:$AQ$5)&gt;0,LOOKUP($L27,BaseDeCalcul!$D$6:$AQ$6,BaseDeCalcul!$D$1:$AQ$1),"-")</f>
        <v>16</v>
      </c>
      <c r="S27" s="69">
        <f>IF(LOOKUP($L27,BaseDeCalcul!$D$6:$AQ$6,BaseDeCalcul!$D$5:$AQ$5)&gt;0,LOOKUP($L27,BaseDeCalcul!$D$6:$AQ$6,BaseDeCalcul!$D$2:$AQ$2),"-")</f>
        <v>2</v>
      </c>
      <c r="T27" s="70">
        <f>IF(LOOKUP($L27,BaseDeCalcul!$D$6:$AQ$6,BaseDeCalcul!$D$5:$AQ$5)&gt;0,LOOKUP($L27,BaseDeCalcul!$D$6:$AQ$6,BaseDeCalcul!$D$3:$AQ$3),"-")</f>
        <v>88</v>
      </c>
      <c r="U27" s="71">
        <f>IF(LOOKUP($L27,BaseDeCalcul!$D$6:$AQ$6,BaseDeCalcul!$D$5:$AQ$5)&gt;0,LOOKUP($L27,BaseDeCalcul!$D$6:$AQ$6,BaseDeCalcul!$D$4:$AQ$4),"-")</f>
        <v>0.88888888888888884</v>
      </c>
    </row>
    <row r="28" spans="1:21" s="6" customFormat="1" ht="21.95" customHeight="1">
      <c r="A28" s="176" t="s">
        <v>431</v>
      </c>
      <c r="B28" s="176"/>
      <c r="C28" s="176"/>
      <c r="D28" s="176"/>
      <c r="E28" s="176"/>
      <c r="F28" s="176"/>
      <c r="G28" s="176"/>
      <c r="H28" s="176"/>
      <c r="I28" s="176"/>
      <c r="J28" s="176"/>
      <c r="K28" s="179"/>
      <c r="L28" s="32" t="s">
        <v>84</v>
      </c>
      <c r="M28" s="187" t="str">
        <f>IF(Echantillon!B34&gt;"",Echantillon!B34,"")</f>
        <v>Texte attaché d'une convention collective</v>
      </c>
      <c r="N28" s="187"/>
      <c r="O28" s="187"/>
      <c r="P28" s="187"/>
      <c r="Q28" s="187"/>
      <c r="R28" s="68" t="str">
        <f>IF(LOOKUP($L28,BaseDeCalcul!$D$6:$AQ$6,BaseDeCalcul!$D$5:$AQ$5)&gt;0,LOOKUP($L28,BaseDeCalcul!$D$6:$AQ$6,BaseDeCalcul!$D$1:$AQ$1),"-")</f>
        <v>-</v>
      </c>
      <c r="S28" s="69" t="str">
        <f>IF(LOOKUP($L28,BaseDeCalcul!$D$6:$AQ$6,BaseDeCalcul!$D$5:$AQ$5)&gt;0,LOOKUP($L28,BaseDeCalcul!$D$6:$AQ$6,BaseDeCalcul!$D$2:$AQ$2),"-")</f>
        <v>-</v>
      </c>
      <c r="T28" s="70" t="str">
        <f>IF(LOOKUP($L28,BaseDeCalcul!$D$6:$AQ$6,BaseDeCalcul!$D$5:$AQ$5)&gt;0,LOOKUP($L28,BaseDeCalcul!$D$6:$AQ$6,BaseDeCalcul!$D$3:$AQ$3),"-")</f>
        <v>-</v>
      </c>
      <c r="U28" s="71" t="str">
        <f>IF(LOOKUP($L28,BaseDeCalcul!$D$6:$AQ$6,BaseDeCalcul!$D$5:$AQ$5)&gt;0,LOOKUP($L28,BaseDeCalcul!$D$6:$AQ$6,BaseDeCalcul!$D$4:$AQ$4),"-")</f>
        <v>-</v>
      </c>
    </row>
    <row r="29" spans="1:21" ht="18" customHeight="1">
      <c r="A29" s="176"/>
      <c r="B29" s="176"/>
      <c r="C29" s="176"/>
      <c r="D29" s="176"/>
      <c r="E29" s="176"/>
      <c r="F29" s="176"/>
      <c r="G29" s="176"/>
      <c r="H29" s="176"/>
      <c r="I29" s="176"/>
      <c r="J29" s="176"/>
      <c r="K29" s="179"/>
      <c r="L29" s="32" t="s">
        <v>88</v>
      </c>
      <c r="M29" s="187" t="str">
        <f>IF(Echantillon!B35&gt;"",Echantillon!B35,"")</f>
        <v>Résultat de recherche des accords d'entreprises</v>
      </c>
      <c r="N29" s="187"/>
      <c r="O29" s="187"/>
      <c r="P29" s="187"/>
      <c r="Q29" s="187"/>
      <c r="R29" s="68">
        <f>IF(LOOKUP($L29,BaseDeCalcul!$D$6:$AQ$6,BaseDeCalcul!$D$5:$AQ$5)&gt;0,LOOKUP($L29,BaseDeCalcul!$D$6:$AQ$6,BaseDeCalcul!$D$1:$AQ$1),"-")</f>
        <v>18</v>
      </c>
      <c r="S29" s="69">
        <f>IF(LOOKUP($L29,BaseDeCalcul!$D$6:$AQ$6,BaseDeCalcul!$D$5:$AQ$5)&gt;0,LOOKUP($L29,BaseDeCalcul!$D$6:$AQ$6,BaseDeCalcul!$D$2:$AQ$2),"-")</f>
        <v>3</v>
      </c>
      <c r="T29" s="70">
        <f>IF(LOOKUP($L29,BaseDeCalcul!$D$6:$AQ$6,BaseDeCalcul!$D$5:$AQ$5)&gt;0,LOOKUP($L29,BaseDeCalcul!$D$6:$AQ$6,BaseDeCalcul!$D$3:$AQ$3),"-")</f>
        <v>85</v>
      </c>
      <c r="U29" s="71">
        <f>IF(LOOKUP($L29,BaseDeCalcul!$D$6:$AQ$6,BaseDeCalcul!$D$5:$AQ$5)&gt;0,LOOKUP($L29,BaseDeCalcul!$D$6:$AQ$6,BaseDeCalcul!$D$4:$AQ$4),"-")</f>
        <v>0.8571428571428571</v>
      </c>
    </row>
    <row r="30" spans="1:21" s="6" customFormat="1" ht="18" customHeight="1">
      <c r="A30" s="180" t="s">
        <v>432</v>
      </c>
      <c r="B30" s="180"/>
      <c r="C30" s="180"/>
      <c r="D30" s="180"/>
      <c r="E30" s="180"/>
      <c r="F30" s="180"/>
      <c r="G30" s="180"/>
      <c r="H30" s="180"/>
      <c r="I30" s="180"/>
      <c r="J30" s="180"/>
      <c r="K30" s="181"/>
      <c r="L30" s="32" t="s">
        <v>91</v>
      </c>
      <c r="M30" s="187" t="str">
        <f>IF(Echantillon!B36&gt;"",Echantillon!B36,"")</f>
        <v>Texte accords d'entreprises</v>
      </c>
      <c r="N30" s="187"/>
      <c r="O30" s="187"/>
      <c r="P30" s="187"/>
      <c r="Q30" s="187"/>
      <c r="R30" s="68">
        <f>IF(LOOKUP($L30,BaseDeCalcul!$D$6:$AQ$6,BaseDeCalcul!$D$5:$AQ$5)&gt;0,LOOKUP($L30,BaseDeCalcul!$D$6:$AQ$6,BaseDeCalcul!$D$1:$AQ$1),"-")</f>
        <v>22</v>
      </c>
      <c r="S30" s="69">
        <f>IF(LOOKUP($L30,BaseDeCalcul!$D$6:$AQ$6,BaseDeCalcul!$D$5:$AQ$5)&gt;0,LOOKUP($L30,BaseDeCalcul!$D$6:$AQ$6,BaseDeCalcul!$D$2:$AQ$2),"-")</f>
        <v>0</v>
      </c>
      <c r="T30" s="70">
        <f>IF(LOOKUP($L30,BaseDeCalcul!$D$6:$AQ$6,BaseDeCalcul!$D$5:$AQ$5)&gt;0,LOOKUP($L30,BaseDeCalcul!$D$6:$AQ$6,BaseDeCalcul!$D$3:$AQ$3),"-")</f>
        <v>84</v>
      </c>
      <c r="U30" s="71">
        <f>IF(LOOKUP($L30,BaseDeCalcul!$D$6:$AQ$6,BaseDeCalcul!$D$5:$AQ$5)&gt;0,LOOKUP($L30,BaseDeCalcul!$D$6:$AQ$6,BaseDeCalcul!$D$4:$AQ$4),"-")</f>
        <v>1</v>
      </c>
    </row>
    <row r="31" spans="1:21" s="6" customFormat="1" ht="18" customHeight="1">
      <c r="A31" s="180"/>
      <c r="B31" s="180"/>
      <c r="C31" s="180"/>
      <c r="D31" s="180"/>
      <c r="E31" s="180"/>
      <c r="F31" s="180"/>
      <c r="G31" s="180"/>
      <c r="H31" s="180"/>
      <c r="I31" s="180"/>
      <c r="J31" s="180"/>
      <c r="K31" s="181"/>
      <c r="L31" s="32" t="s">
        <v>94</v>
      </c>
      <c r="M31" s="187" t="str">
        <f>IF(Echantillon!B37&gt;"",Echantillon!B37,"")</f>
        <v>Liste des documents administratifs</v>
      </c>
      <c r="N31" s="187"/>
      <c r="O31" s="187"/>
      <c r="P31" s="187"/>
      <c r="Q31" s="187"/>
      <c r="R31" s="68">
        <f>IF(LOOKUP($L31,BaseDeCalcul!$D$6:$AQ$6,BaseDeCalcul!$D$5:$AQ$5)&gt;0,LOOKUP($L31,BaseDeCalcul!$D$6:$AQ$6,BaseDeCalcul!$D$1:$AQ$1),"-")</f>
        <v>28</v>
      </c>
      <c r="S31" s="69">
        <f>IF(LOOKUP($L31,BaseDeCalcul!$D$6:$AQ$6,BaseDeCalcul!$D$5:$AQ$5)&gt;0,LOOKUP($L31,BaseDeCalcul!$D$6:$AQ$6,BaseDeCalcul!$D$2:$AQ$2),"-")</f>
        <v>1</v>
      </c>
      <c r="T31" s="70">
        <f>IF(LOOKUP($L31,BaseDeCalcul!$D$6:$AQ$6,BaseDeCalcul!$D$5:$AQ$5)&gt;0,LOOKUP($L31,BaseDeCalcul!$D$6:$AQ$6,BaseDeCalcul!$D$3:$AQ$3),"-")</f>
        <v>77</v>
      </c>
      <c r="U31" s="71">
        <f>IF(LOOKUP($L31,BaseDeCalcul!$D$6:$AQ$6,BaseDeCalcul!$D$5:$AQ$5)&gt;0,LOOKUP($L31,BaseDeCalcul!$D$6:$AQ$6,BaseDeCalcul!$D$4:$AQ$4),"-")</f>
        <v>0.96551724137931039</v>
      </c>
    </row>
    <row r="32" spans="1:21" s="6" customFormat="1" ht="18" customHeight="1">
      <c r="A32" s="180"/>
      <c r="B32" s="180"/>
      <c r="C32" s="180"/>
      <c r="D32" s="180"/>
      <c r="E32" s="180"/>
      <c r="F32" s="180"/>
      <c r="G32" s="180"/>
      <c r="H32" s="180"/>
      <c r="I32" s="180"/>
      <c r="J32" s="180"/>
      <c r="K32" s="181"/>
      <c r="L32" s="32" t="s">
        <v>97</v>
      </c>
      <c r="M32" s="187" t="str">
        <f>IF(Echantillon!B38&gt;"",Echantillon!B38,"")</f>
        <v>Dossiers législatifs 1</v>
      </c>
      <c r="N32" s="187"/>
      <c r="O32" s="187"/>
      <c r="P32" s="187"/>
      <c r="Q32" s="187"/>
      <c r="R32" s="68">
        <f>IF(LOOKUP($L32,BaseDeCalcul!$D$6:$AQ$6,BaseDeCalcul!$D$5:$AQ$5)&gt;0,LOOKUP($L32,BaseDeCalcul!$D$6:$AQ$6,BaseDeCalcul!$D$1:$AQ$1),"-")</f>
        <v>25</v>
      </c>
      <c r="S32" s="69">
        <f>IF(LOOKUP($L32,BaseDeCalcul!$D$6:$AQ$6,BaseDeCalcul!$D$5:$AQ$5)&gt;0,LOOKUP($L32,BaseDeCalcul!$D$6:$AQ$6,BaseDeCalcul!$D$2:$AQ$2),"-")</f>
        <v>1</v>
      </c>
      <c r="T32" s="70">
        <f>IF(LOOKUP($L32,BaseDeCalcul!$D$6:$AQ$6,BaseDeCalcul!$D$5:$AQ$5)&gt;0,LOOKUP($L32,BaseDeCalcul!$D$6:$AQ$6,BaseDeCalcul!$D$3:$AQ$3),"-")</f>
        <v>80</v>
      </c>
      <c r="U32" s="71">
        <f>IF(LOOKUP($L32,BaseDeCalcul!$D$6:$AQ$6,BaseDeCalcul!$D$5:$AQ$5)&gt;0,LOOKUP($L32,BaseDeCalcul!$D$6:$AQ$6,BaseDeCalcul!$D$4:$AQ$4),"-")</f>
        <v>0.96153846153846156</v>
      </c>
    </row>
    <row r="33" spans="1:21" s="6" customFormat="1" ht="18" customHeight="1">
      <c r="A33" s="180"/>
      <c r="B33" s="180"/>
      <c r="C33" s="180"/>
      <c r="D33" s="180"/>
      <c r="E33" s="180"/>
      <c r="F33" s="180"/>
      <c r="G33" s="180"/>
      <c r="H33" s="180"/>
      <c r="I33" s="180"/>
      <c r="J33" s="180"/>
      <c r="K33" s="181"/>
      <c r="L33" s="32" t="s">
        <v>100</v>
      </c>
      <c r="M33" s="187" t="str">
        <f>IF(Echantillon!B39&gt;"",Echantillon!B39,"")</f>
        <v>Dossiers législatifs 2</v>
      </c>
      <c r="N33" s="187"/>
      <c r="O33" s="187"/>
      <c r="P33" s="187"/>
      <c r="Q33" s="187"/>
      <c r="R33" s="68">
        <f>IF(LOOKUP($L33,BaseDeCalcul!$D$6:$AQ$6,BaseDeCalcul!$D$5:$AQ$5)&gt;0,LOOKUP($L33,BaseDeCalcul!$D$6:$AQ$6,BaseDeCalcul!$D$1:$AQ$1),"-")</f>
        <v>30</v>
      </c>
      <c r="S33" s="69">
        <f>IF(LOOKUP($L33,BaseDeCalcul!$D$6:$AQ$6,BaseDeCalcul!$D$5:$AQ$5)&gt;0,LOOKUP($L33,BaseDeCalcul!$D$6:$AQ$6,BaseDeCalcul!$D$2:$AQ$2),"-")</f>
        <v>1</v>
      </c>
      <c r="T33" s="70">
        <f>IF(LOOKUP($L33,BaseDeCalcul!$D$6:$AQ$6,BaseDeCalcul!$D$5:$AQ$5)&gt;0,LOOKUP($L33,BaseDeCalcul!$D$6:$AQ$6,BaseDeCalcul!$D$3:$AQ$3),"-")</f>
        <v>75</v>
      </c>
      <c r="U33" s="71">
        <f>IF(LOOKUP($L33,BaseDeCalcul!$D$6:$AQ$6,BaseDeCalcul!$D$5:$AQ$5)&gt;0,LOOKUP($L33,BaseDeCalcul!$D$6:$AQ$6,BaseDeCalcul!$D$4:$AQ$4),"-")</f>
        <v>0.967741935483871</v>
      </c>
    </row>
    <row r="34" spans="1:21" s="6" customFormat="1" ht="18" customHeight="1">
      <c r="A34" s="180"/>
      <c r="B34" s="180"/>
      <c r="C34" s="180"/>
      <c r="D34" s="180"/>
      <c r="E34" s="180"/>
      <c r="F34" s="180"/>
      <c r="G34" s="180"/>
      <c r="H34" s="180"/>
      <c r="I34" s="180"/>
      <c r="J34" s="180"/>
      <c r="K34" s="181"/>
      <c r="L34" s="32" t="s">
        <v>103</v>
      </c>
      <c r="M34" s="187" t="str">
        <f>IF(Echantillon!B40&gt;"",Echantillon!B40,"")</f>
        <v>Dossiers législatifs 3</v>
      </c>
      <c r="N34" s="187"/>
      <c r="O34" s="187"/>
      <c r="P34" s="187"/>
      <c r="Q34" s="187"/>
      <c r="R34" s="68">
        <f>IF(LOOKUP($L34,BaseDeCalcul!$D$6:$AQ$6,BaseDeCalcul!$D$5:$AQ$5)&gt;0,LOOKUP($L34,BaseDeCalcul!$D$6:$AQ$6,BaseDeCalcul!$D$1:$AQ$1),"-")</f>
        <v>23</v>
      </c>
      <c r="S34" s="69">
        <f>IF(LOOKUP($L34,BaseDeCalcul!$D$6:$AQ$6,BaseDeCalcul!$D$5:$AQ$5)&gt;0,LOOKUP($L34,BaseDeCalcul!$D$6:$AQ$6,BaseDeCalcul!$D$2:$AQ$2),"-")</f>
        <v>0</v>
      </c>
      <c r="T34" s="70">
        <f>IF(LOOKUP($L34,BaseDeCalcul!$D$6:$AQ$6,BaseDeCalcul!$D$5:$AQ$5)&gt;0,LOOKUP($L34,BaseDeCalcul!$D$6:$AQ$6,BaseDeCalcul!$D$3:$AQ$3),"-")</f>
        <v>83</v>
      </c>
      <c r="U34" s="71">
        <f>IF(LOOKUP($L34,BaseDeCalcul!$D$6:$AQ$6,BaseDeCalcul!$D$5:$AQ$5)&gt;0,LOOKUP($L34,BaseDeCalcul!$D$6:$AQ$6,BaseDeCalcul!$D$4:$AQ$4),"-")</f>
        <v>1</v>
      </c>
    </row>
    <row r="35" spans="1:21" s="6" customFormat="1" ht="18" customHeight="1">
      <c r="A35" s="180"/>
      <c r="B35" s="180"/>
      <c r="C35" s="180"/>
      <c r="D35" s="180"/>
      <c r="E35" s="180"/>
      <c r="F35" s="180"/>
      <c r="G35" s="180"/>
      <c r="H35" s="180"/>
      <c r="I35" s="180"/>
      <c r="J35" s="180"/>
      <c r="K35" s="181"/>
      <c r="L35" s="32" t="s">
        <v>106</v>
      </c>
      <c r="M35" s="187" t="str">
        <f>IF(Echantillon!B41&gt;"",Echantillon!B41,"")</f>
        <v>Projet de loi</v>
      </c>
      <c r="N35" s="187"/>
      <c r="O35" s="187"/>
      <c r="P35" s="187"/>
      <c r="Q35" s="187"/>
      <c r="R35" s="68">
        <f>IF(LOOKUP($L35,BaseDeCalcul!$D$6:$AQ$6,BaseDeCalcul!$D$5:$AQ$5)&gt;0,LOOKUP($L35,BaseDeCalcul!$D$6:$AQ$6,BaseDeCalcul!$D$1:$AQ$1),"-")</f>
        <v>12</v>
      </c>
      <c r="S35" s="69">
        <f>IF(LOOKUP($L35,BaseDeCalcul!$D$6:$AQ$6,BaseDeCalcul!$D$5:$AQ$5)&gt;0,LOOKUP($L35,BaseDeCalcul!$D$6:$AQ$6,BaseDeCalcul!$D$2:$AQ$2),"-")</f>
        <v>0</v>
      </c>
      <c r="T35" s="70">
        <f>IF(LOOKUP($L35,BaseDeCalcul!$D$6:$AQ$6,BaseDeCalcul!$D$5:$AQ$5)&gt;0,LOOKUP($L35,BaseDeCalcul!$D$6:$AQ$6,BaseDeCalcul!$D$3:$AQ$3),"-")</f>
        <v>94</v>
      </c>
      <c r="U35" s="71">
        <f>IF(LOOKUP($L35,BaseDeCalcul!$D$6:$AQ$6,BaseDeCalcul!$D$5:$AQ$5)&gt;0,LOOKUP($L35,BaseDeCalcul!$D$6:$AQ$6,BaseDeCalcul!$D$4:$AQ$4),"-")</f>
        <v>1</v>
      </c>
    </row>
    <row r="36" spans="1:21" s="6" customFormat="1" ht="18" customHeight="1">
      <c r="A36" s="180"/>
      <c r="B36" s="180"/>
      <c r="C36" s="180"/>
      <c r="D36" s="180"/>
      <c r="E36" s="180"/>
      <c r="F36" s="180"/>
      <c r="G36" s="180"/>
      <c r="H36" s="180"/>
      <c r="I36" s="180"/>
      <c r="J36" s="180"/>
      <c r="K36" s="181"/>
      <c r="L36" s="32" t="s">
        <v>109</v>
      </c>
      <c r="M36" s="187" t="str">
        <f>IF(Echantillon!B42&gt;"",Echantillon!B42,"")</f>
        <v>Exposé des motifs</v>
      </c>
      <c r="N36" s="187"/>
      <c r="O36" s="187"/>
      <c r="P36" s="187"/>
      <c r="Q36" s="187"/>
      <c r="R36" s="68">
        <f>IF(LOOKUP($L36,BaseDeCalcul!$D$6:$AQ$6,BaseDeCalcul!$D$5:$AQ$5)&gt;0,LOOKUP($L36,BaseDeCalcul!$D$6:$AQ$6,BaseDeCalcul!$D$1:$AQ$1),"-")</f>
        <v>14</v>
      </c>
      <c r="S36" s="69">
        <f>IF(LOOKUP($L36,BaseDeCalcul!$D$6:$AQ$6,BaseDeCalcul!$D$5:$AQ$5)&gt;0,LOOKUP($L36,BaseDeCalcul!$D$6:$AQ$6,BaseDeCalcul!$D$2:$AQ$2),"-")</f>
        <v>1</v>
      </c>
      <c r="T36" s="70">
        <f>IF(LOOKUP($L36,BaseDeCalcul!$D$6:$AQ$6,BaseDeCalcul!$D$5:$AQ$5)&gt;0,LOOKUP($L36,BaseDeCalcul!$D$6:$AQ$6,BaseDeCalcul!$D$3:$AQ$3),"-")</f>
        <v>91</v>
      </c>
      <c r="U36" s="71">
        <f>IF(LOOKUP($L36,BaseDeCalcul!$D$6:$AQ$6,BaseDeCalcul!$D$5:$AQ$5)&gt;0,LOOKUP($L36,BaseDeCalcul!$D$6:$AQ$6,BaseDeCalcul!$D$4:$AQ$4),"-")</f>
        <v>0.93333333333333335</v>
      </c>
    </row>
    <row r="37" spans="1:21" s="6" customFormat="1" ht="18" customHeight="1">
      <c r="A37" s="180"/>
      <c r="B37" s="180"/>
      <c r="C37" s="180"/>
      <c r="D37" s="180"/>
      <c r="E37" s="180"/>
      <c r="F37" s="180"/>
      <c r="G37" s="180"/>
      <c r="H37" s="180"/>
      <c r="I37" s="180"/>
      <c r="J37" s="180"/>
      <c r="K37" s="181"/>
      <c r="L37" s="32" t="s">
        <v>112</v>
      </c>
      <c r="M37" s="187" t="str">
        <f>IF(Echantillon!B43&gt;"",Echantillon!B43,"")</f>
        <v>Échéancier</v>
      </c>
      <c r="N37" s="187"/>
      <c r="O37" s="187"/>
      <c r="P37" s="187"/>
      <c r="Q37" s="187"/>
      <c r="R37" s="68">
        <f>IF(LOOKUP($L37,BaseDeCalcul!$D$6:$AQ$6,BaseDeCalcul!$D$5:$AQ$5)&gt;0,LOOKUP($L37,BaseDeCalcul!$D$6:$AQ$6,BaseDeCalcul!$D$1:$AQ$1),"-")</f>
        <v>25</v>
      </c>
      <c r="S37" s="69">
        <f>IF(LOOKUP($L37,BaseDeCalcul!$D$6:$AQ$6,BaseDeCalcul!$D$5:$AQ$5)&gt;0,LOOKUP($L37,BaseDeCalcul!$D$6:$AQ$6,BaseDeCalcul!$D$2:$AQ$2),"-")</f>
        <v>1</v>
      </c>
      <c r="T37" s="70">
        <f>IF(LOOKUP($L37,BaseDeCalcul!$D$6:$AQ$6,BaseDeCalcul!$D$5:$AQ$5)&gt;0,LOOKUP($L37,BaseDeCalcul!$D$6:$AQ$6,BaseDeCalcul!$D$3:$AQ$3),"-")</f>
        <v>80</v>
      </c>
      <c r="U37" s="71">
        <f>IF(LOOKUP($L37,BaseDeCalcul!$D$6:$AQ$6,BaseDeCalcul!$D$5:$AQ$5)&gt;0,LOOKUP($L37,BaseDeCalcul!$D$6:$AQ$6,BaseDeCalcul!$D$4:$AQ$4),"-")</f>
        <v>0.96153846153846156</v>
      </c>
    </row>
    <row r="38" spans="1:21" s="6" customFormat="1" ht="18" customHeight="1">
      <c r="A38" s="180"/>
      <c r="B38" s="180"/>
      <c r="C38" s="180"/>
      <c r="D38" s="180"/>
      <c r="E38" s="180"/>
      <c r="F38" s="180"/>
      <c r="G38" s="180"/>
      <c r="H38" s="180"/>
      <c r="I38" s="180"/>
      <c r="J38" s="180"/>
      <c r="K38" s="181"/>
      <c r="L38" s="32" t="s">
        <v>115</v>
      </c>
      <c r="M38" s="187" t="str">
        <f>IF(Echantillon!B44&gt;"",Echantillon!B44,"")</f>
        <v xml:space="preserve">Débats parlementaires </v>
      </c>
      <c r="N38" s="187"/>
      <c r="O38" s="187"/>
      <c r="P38" s="187"/>
      <c r="Q38" s="187"/>
      <c r="R38" s="68">
        <f>IF(LOOKUP($L38,BaseDeCalcul!$D$6:$AQ$6,BaseDeCalcul!$D$5:$AQ$5)&gt;0,LOOKUP($L38,BaseDeCalcul!$D$6:$AQ$6,BaseDeCalcul!$D$1:$AQ$1),"-")</f>
        <v>19</v>
      </c>
      <c r="S38" s="69">
        <f>IF(LOOKUP($L38,BaseDeCalcul!$D$6:$AQ$6,BaseDeCalcul!$D$5:$AQ$5)&gt;0,LOOKUP($L38,BaseDeCalcul!$D$6:$AQ$6,BaseDeCalcul!$D$2:$AQ$2),"-")</f>
        <v>0</v>
      </c>
      <c r="T38" s="70">
        <f>IF(LOOKUP($L38,BaseDeCalcul!$D$6:$AQ$6,BaseDeCalcul!$D$5:$AQ$5)&gt;0,LOOKUP($L38,BaseDeCalcul!$D$6:$AQ$6,BaseDeCalcul!$D$3:$AQ$3),"-")</f>
        <v>87</v>
      </c>
      <c r="U38" s="71">
        <f>IF(LOOKUP($L38,BaseDeCalcul!$D$6:$AQ$6,BaseDeCalcul!$D$5:$AQ$5)&gt;0,LOOKUP($L38,BaseDeCalcul!$D$6:$AQ$6,BaseDeCalcul!$D$4:$AQ$4),"-")</f>
        <v>1</v>
      </c>
    </row>
    <row r="39" spans="1:21" s="6" customFormat="1" ht="18" customHeight="1">
      <c r="A39" s="180"/>
      <c r="B39" s="180"/>
      <c r="C39" s="180"/>
      <c r="D39" s="180"/>
      <c r="E39" s="180"/>
      <c r="F39" s="180"/>
      <c r="G39" s="180"/>
      <c r="H39" s="180"/>
      <c r="I39" s="180"/>
      <c r="J39" s="180"/>
      <c r="K39" s="181"/>
      <c r="L39" s="32" t="s">
        <v>118</v>
      </c>
      <c r="M39" s="187" t="str">
        <f>IF(Echantillon!B45&gt;"",Echantillon!B45,"")</f>
        <v xml:space="preserve">À propos de la version bêta (27/11/2019) </v>
      </c>
      <c r="N39" s="187"/>
      <c r="O39" s="187"/>
      <c r="P39" s="187"/>
      <c r="Q39" s="187"/>
      <c r="R39" s="68">
        <f>IF(LOOKUP($L39,BaseDeCalcul!$D$6:$AQ$6,BaseDeCalcul!$D$5:$AQ$5)&gt;0,LOOKUP($L39,BaseDeCalcul!$D$6:$AQ$6,BaseDeCalcul!$D$1:$AQ$1),"-")</f>
        <v>6</v>
      </c>
      <c r="S39" s="69">
        <f>IF(LOOKUP($L39,BaseDeCalcul!$D$6:$AQ$6,BaseDeCalcul!$D$5:$AQ$5)&gt;0,LOOKUP($L39,BaseDeCalcul!$D$6:$AQ$6,BaseDeCalcul!$D$2:$AQ$2),"-")</f>
        <v>6</v>
      </c>
      <c r="T39" s="70">
        <f>IF(LOOKUP($L39,BaseDeCalcul!$D$6:$AQ$6,BaseDeCalcul!$D$5:$AQ$5)&gt;0,LOOKUP($L39,BaseDeCalcul!$D$6:$AQ$6,BaseDeCalcul!$D$3:$AQ$3),"-")</f>
        <v>94</v>
      </c>
      <c r="U39" s="71">
        <f>IF(LOOKUP($L39,BaseDeCalcul!$D$6:$AQ$6,BaseDeCalcul!$D$5:$AQ$5)&gt;0,LOOKUP($L39,BaseDeCalcul!$D$6:$AQ$6,BaseDeCalcul!$D$4:$AQ$4),"-")</f>
        <v>0.5</v>
      </c>
    </row>
    <row r="40" spans="1:21" s="6" customFormat="1" ht="18" customHeight="1">
      <c r="A40" s="180"/>
      <c r="B40" s="180"/>
      <c r="C40" s="180"/>
      <c r="D40" s="180"/>
      <c r="E40" s="180"/>
      <c r="F40" s="180"/>
      <c r="G40" s="180"/>
      <c r="H40" s="180"/>
      <c r="I40" s="180"/>
      <c r="J40" s="180"/>
      <c r="K40" s="181"/>
      <c r="L40" s="32" t="s">
        <v>121</v>
      </c>
      <c r="M40" s="187" t="str">
        <f>IF(Echantillon!B46&gt;"",Echantillon!B46,"")</f>
        <v>Mentions légales</v>
      </c>
      <c r="N40" s="187"/>
      <c r="O40" s="187"/>
      <c r="P40" s="187"/>
      <c r="Q40" s="187"/>
      <c r="R40" s="68">
        <f>IF(LOOKUP($L40,BaseDeCalcul!$D$6:$AQ$6,BaseDeCalcul!$D$5:$AQ$5)&gt;0,LOOKUP($L40,BaseDeCalcul!$D$6:$AQ$6,BaseDeCalcul!$D$1:$AQ$1),"-")</f>
        <v>4</v>
      </c>
      <c r="S40" s="69">
        <f>IF(LOOKUP($L40,BaseDeCalcul!$D$6:$AQ$6,BaseDeCalcul!$D$5:$AQ$5)&gt;0,LOOKUP($L40,BaseDeCalcul!$D$6:$AQ$6,BaseDeCalcul!$D$2:$AQ$2),"-")</f>
        <v>2</v>
      </c>
      <c r="T40" s="70">
        <f>IF(LOOKUP($L40,BaseDeCalcul!$D$6:$AQ$6,BaseDeCalcul!$D$5:$AQ$5)&gt;0,LOOKUP($L40,BaseDeCalcul!$D$6:$AQ$6,BaseDeCalcul!$D$3:$AQ$3),"-")</f>
        <v>100</v>
      </c>
      <c r="U40" s="71">
        <f>IF(LOOKUP($L40,BaseDeCalcul!$D$6:$AQ$6,BaseDeCalcul!$D$5:$AQ$5)&gt;0,LOOKUP($L40,BaseDeCalcul!$D$6:$AQ$6,BaseDeCalcul!$D$4:$AQ$4),"-")</f>
        <v>0.66666666666666663</v>
      </c>
    </row>
    <row r="41" spans="1:21" s="6" customFormat="1" ht="18" customHeight="1">
      <c r="A41" s="180"/>
      <c r="B41" s="180"/>
      <c r="C41" s="180"/>
      <c r="D41" s="180"/>
      <c r="E41" s="180"/>
      <c r="F41" s="180"/>
      <c r="G41" s="180"/>
      <c r="H41" s="180"/>
      <c r="I41" s="180"/>
      <c r="J41" s="180"/>
      <c r="K41" s="181"/>
      <c r="L41" s="32" t="s">
        <v>124</v>
      </c>
      <c r="M41" s="187" t="str">
        <f>IF(Echantillon!B47&gt;"",Echantillon!B47,"")</f>
        <v/>
      </c>
      <c r="N41" s="187"/>
      <c r="O41" s="187"/>
      <c r="P41" s="187"/>
      <c r="Q41" s="187"/>
      <c r="R41" s="68" t="str">
        <f>IF(LOOKUP($L41,BaseDeCalcul!$D$6:$AQ$6,BaseDeCalcul!$D$5:$AQ$5)&gt;0,LOOKUP($L41,BaseDeCalcul!$D$6:$AQ$6,BaseDeCalcul!$D$1:$AQ$1),"-")</f>
        <v>-</v>
      </c>
      <c r="S41" s="69" t="str">
        <f>IF(LOOKUP($L41,BaseDeCalcul!$D$6:$AQ$6,BaseDeCalcul!$D$5:$AQ$5)&gt;0,LOOKUP($L41,BaseDeCalcul!$D$6:$AQ$6,BaseDeCalcul!$D$2:$AQ$2),"-")</f>
        <v>-</v>
      </c>
      <c r="T41" s="70" t="str">
        <f>IF(LOOKUP($L41,BaseDeCalcul!$D$6:$AQ$6,BaseDeCalcul!$D$5:$AQ$5)&gt;0,LOOKUP($L41,BaseDeCalcul!$D$6:$AQ$6,BaseDeCalcul!$D$3:$AQ$3),"-")</f>
        <v>-</v>
      </c>
      <c r="U41" s="71" t="str">
        <f>IF(LOOKUP($L41,BaseDeCalcul!$D$6:$AQ$6,BaseDeCalcul!$D$5:$AQ$5)&gt;0,LOOKUP($L41,BaseDeCalcul!$D$6:$AQ$6,BaseDeCalcul!$D$4:$AQ$4),"-")</f>
        <v>-</v>
      </c>
    </row>
    <row r="42" spans="1:21" s="6" customFormat="1" ht="18" customHeight="1">
      <c r="A42" s="180"/>
      <c r="B42" s="180"/>
      <c r="C42" s="180"/>
      <c r="D42" s="180"/>
      <c r="E42" s="180"/>
      <c r="F42" s="180"/>
      <c r="G42" s="180"/>
      <c r="H42" s="180"/>
      <c r="I42" s="180"/>
      <c r="J42" s="180"/>
      <c r="K42" s="181"/>
      <c r="L42" s="32" t="s">
        <v>125</v>
      </c>
      <c r="M42" s="187" t="str">
        <f>IF(Echantillon!B48&gt;"",Echantillon!B48,"")</f>
        <v/>
      </c>
      <c r="N42" s="187"/>
      <c r="O42" s="187"/>
      <c r="P42" s="187"/>
      <c r="Q42" s="187"/>
      <c r="R42" s="68" t="str">
        <f>IF(LOOKUP($L42,BaseDeCalcul!$D$6:$AQ$6,BaseDeCalcul!$D$5:$AQ$5)&gt;0,LOOKUP($L42,BaseDeCalcul!$D$6:$AQ$6,BaseDeCalcul!$D$1:$AQ$1),"-")</f>
        <v>-</v>
      </c>
      <c r="S42" s="69" t="str">
        <f>IF(LOOKUP($L42,BaseDeCalcul!$D$6:$AQ$6,BaseDeCalcul!$D$5:$AQ$5)&gt;0,LOOKUP($L42,BaseDeCalcul!$D$6:$AQ$6,BaseDeCalcul!$D$2:$AQ$2),"-")</f>
        <v>-</v>
      </c>
      <c r="T42" s="70" t="str">
        <f>IF(LOOKUP($L42,BaseDeCalcul!$D$6:$AQ$6,BaseDeCalcul!$D$5:$AQ$5)&gt;0,LOOKUP($L42,BaseDeCalcul!$D$6:$AQ$6,BaseDeCalcul!$D$3:$AQ$3),"-")</f>
        <v>-</v>
      </c>
      <c r="U42" s="71" t="str">
        <f>IF(LOOKUP($L42,BaseDeCalcul!$D$6:$AQ$6,BaseDeCalcul!$D$5:$AQ$5)&gt;0,LOOKUP($L42,BaseDeCalcul!$D$6:$AQ$6,BaseDeCalcul!$D$4:$AQ$4),"-")</f>
        <v>-</v>
      </c>
    </row>
    <row r="43" spans="1:21" ht="15" customHeight="1">
      <c r="A43" s="180"/>
      <c r="B43" s="180"/>
      <c r="C43" s="180"/>
      <c r="D43" s="180"/>
      <c r="E43" s="180"/>
      <c r="F43" s="180"/>
      <c r="G43" s="180"/>
      <c r="H43" s="180"/>
      <c r="I43" s="180"/>
      <c r="J43" s="180"/>
      <c r="K43" s="181"/>
      <c r="L43" s="32" t="s">
        <v>126</v>
      </c>
      <c r="M43" s="187" t="str">
        <f>IF(Echantillon!B49&gt;"",Echantillon!B49,"")</f>
        <v/>
      </c>
      <c r="N43" s="187"/>
      <c r="O43" s="187"/>
      <c r="P43" s="187"/>
      <c r="Q43" s="187"/>
      <c r="R43" s="68" t="str">
        <f>IF(LOOKUP($L43,BaseDeCalcul!$D$6:$AQ$6,BaseDeCalcul!$D$5:$AQ$5)&gt;0,LOOKUP($L43,BaseDeCalcul!$D$6:$AQ$6,BaseDeCalcul!$D$1:$AQ$1),"-")</f>
        <v>-</v>
      </c>
      <c r="S43" s="69" t="str">
        <f>IF(LOOKUP($L43,BaseDeCalcul!$D$6:$AQ$6,BaseDeCalcul!$D$5:$AQ$5)&gt;0,LOOKUP($L43,BaseDeCalcul!$D$6:$AQ$6,BaseDeCalcul!$D$2:$AQ$2),"-")</f>
        <v>-</v>
      </c>
      <c r="T43" s="70" t="str">
        <f>IF(LOOKUP($L43,BaseDeCalcul!$D$6:$AQ$6,BaseDeCalcul!$D$5:$AQ$5)&gt;0,LOOKUP($L43,BaseDeCalcul!$D$6:$AQ$6,BaseDeCalcul!$D$3:$AQ$3),"-")</f>
        <v>-</v>
      </c>
      <c r="U43" s="71" t="str">
        <f>IF(LOOKUP($L43,BaseDeCalcul!$D$6:$AQ$6,BaseDeCalcul!$D$5:$AQ$5)&gt;0,LOOKUP($L43,BaseDeCalcul!$D$6:$AQ$6,BaseDeCalcul!$D$4:$AQ$4),"-")</f>
        <v>-</v>
      </c>
    </row>
    <row r="44" spans="1:21" s="6" customFormat="1" ht="15" customHeight="1">
      <c r="A44" s="180"/>
      <c r="B44" s="180"/>
      <c r="C44" s="180"/>
      <c r="D44" s="180"/>
      <c r="E44" s="180"/>
      <c r="F44" s="180"/>
      <c r="G44" s="180"/>
      <c r="H44" s="180"/>
      <c r="I44" s="180"/>
      <c r="J44" s="180"/>
      <c r="K44" s="181"/>
      <c r="L44" s="182" t="s">
        <v>433</v>
      </c>
      <c r="M44" s="183"/>
      <c r="N44" s="183"/>
      <c r="O44" s="183"/>
      <c r="P44" s="183"/>
      <c r="Q44" s="183"/>
      <c r="R44" s="183"/>
      <c r="S44" s="183"/>
      <c r="T44" s="183"/>
      <c r="U44" s="184"/>
    </row>
    <row r="45" spans="1:21">
      <c r="A45" s="180"/>
      <c r="B45" s="180"/>
      <c r="C45" s="180"/>
      <c r="D45" s="180"/>
      <c r="E45" s="180"/>
      <c r="F45" s="180"/>
      <c r="G45" s="180"/>
      <c r="H45" s="180"/>
      <c r="I45" s="180"/>
      <c r="J45" s="180"/>
      <c r="K45" s="181"/>
      <c r="L45" s="124"/>
      <c r="M45" s="185" t="s">
        <v>434</v>
      </c>
      <c r="N45" s="185"/>
      <c r="O45" s="185"/>
      <c r="P45" s="185"/>
      <c r="Q45" s="185"/>
      <c r="R45" s="185"/>
      <c r="S45" s="185"/>
      <c r="T45" s="185"/>
      <c r="U45" s="164">
        <f>AVERAGE(U5:U43)</f>
        <v>0.90691230119913535</v>
      </c>
    </row>
    <row r="46" spans="1:21">
      <c r="A46" s="180"/>
      <c r="B46" s="180"/>
      <c r="C46" s="180"/>
      <c r="D46" s="180"/>
      <c r="E46" s="180"/>
      <c r="F46" s="180"/>
      <c r="G46" s="180"/>
      <c r="H46" s="180"/>
      <c r="I46" s="180"/>
      <c r="J46" s="180"/>
      <c r="K46" s="181"/>
      <c r="L46" s="124"/>
      <c r="M46" s="185" t="s">
        <v>435</v>
      </c>
      <c r="N46" s="185"/>
      <c r="O46" s="185"/>
      <c r="P46" s="185"/>
      <c r="Q46" s="185"/>
      <c r="R46" s="185"/>
      <c r="S46" s="185"/>
      <c r="T46" s="185"/>
      <c r="U46" s="73">
        <f>IF(COUNTIF(U4:U23,"&lt;&gt;-")&gt;0,MAX(U4:U23),"-")</f>
        <v>1</v>
      </c>
    </row>
    <row r="47" spans="1:21">
      <c r="A47" s="137"/>
      <c r="B47" s="137"/>
      <c r="C47" s="137"/>
      <c r="D47" s="137"/>
      <c r="E47" s="137"/>
      <c r="F47" s="137"/>
      <c r="G47" s="137"/>
      <c r="H47" s="137"/>
      <c r="I47" s="137"/>
      <c r="J47" s="137"/>
      <c r="K47" s="137"/>
      <c r="L47" s="125"/>
      <c r="M47" s="186" t="s">
        <v>436</v>
      </c>
      <c r="N47" s="186"/>
      <c r="O47" s="186"/>
      <c r="P47" s="186"/>
      <c r="Q47" s="186"/>
      <c r="R47" s="186"/>
      <c r="S47" s="186"/>
      <c r="T47" s="186"/>
      <c r="U47" s="74">
        <f>IF(COUNTIF(U4:U23,"&lt;&gt;-")&gt;0,MIN(U4:U23),"-")</f>
        <v>0.75862068965517238</v>
      </c>
    </row>
    <row r="48" spans="1:21" ht="18">
      <c r="A48" s="137"/>
      <c r="B48" s="137"/>
      <c r="C48" s="137"/>
      <c r="D48" s="137"/>
      <c r="E48" s="137"/>
      <c r="F48" s="137"/>
      <c r="G48" s="137"/>
      <c r="H48" s="137"/>
      <c r="I48" s="137"/>
      <c r="J48" s="137"/>
      <c r="K48" s="137"/>
      <c r="L48" s="136"/>
      <c r="M48" s="137"/>
      <c r="N48" s="137"/>
      <c r="O48" s="137"/>
      <c r="P48" s="137"/>
      <c r="Q48" s="137"/>
      <c r="R48" s="137"/>
      <c r="S48" s="137"/>
      <c r="T48" s="137"/>
      <c r="U48" s="137"/>
    </row>
    <row r="49" spans="1:21">
      <c r="A49" s="137"/>
      <c r="B49" s="137"/>
      <c r="C49" s="137"/>
      <c r="D49" s="137"/>
      <c r="E49" s="137"/>
      <c r="F49" s="137"/>
      <c r="G49" s="137"/>
      <c r="H49" s="137"/>
      <c r="I49" s="137"/>
      <c r="J49" s="137"/>
      <c r="K49" s="137"/>
      <c r="L49" s="137"/>
      <c r="M49" s="137"/>
      <c r="N49" s="137"/>
      <c r="O49" s="137"/>
      <c r="P49" s="137"/>
      <c r="Q49" s="137"/>
      <c r="R49" s="137"/>
      <c r="S49" s="137"/>
      <c r="T49" s="137"/>
      <c r="U49" s="137"/>
    </row>
    <row r="50" spans="1:21" s="6" customFormat="1" ht="41.25" customHeight="1">
      <c r="A50" s="176"/>
      <c r="B50" s="176"/>
      <c r="C50" s="176"/>
      <c r="D50" s="176"/>
      <c r="E50" s="176"/>
      <c r="F50" s="176"/>
      <c r="G50" s="176"/>
      <c r="H50" s="176"/>
      <c r="I50" s="176"/>
      <c r="J50" s="176"/>
      <c r="K50" s="176"/>
      <c r="L50" s="176"/>
      <c r="M50" s="176"/>
      <c r="N50" s="176"/>
      <c r="O50" s="176"/>
      <c r="P50" s="176"/>
      <c r="Q50" s="176"/>
      <c r="R50" s="176"/>
      <c r="S50" s="176"/>
      <c r="T50" s="176"/>
      <c r="U50" s="176"/>
    </row>
    <row r="51" spans="1:21" s="6" customFormat="1">
      <c r="A51" s="177"/>
      <c r="B51" s="178"/>
      <c r="C51" s="178"/>
      <c r="D51" s="178"/>
      <c r="E51" s="178"/>
      <c r="F51" s="178"/>
      <c r="G51" s="178"/>
      <c r="H51" s="178"/>
      <c r="I51" s="178"/>
      <c r="J51" s="178"/>
      <c r="K51" s="178"/>
      <c r="L51" s="178"/>
      <c r="M51" s="178"/>
      <c r="N51" s="178"/>
      <c r="O51" s="178"/>
      <c r="P51" s="178"/>
      <c r="Q51" s="178"/>
      <c r="R51" s="178"/>
      <c r="S51" s="178"/>
      <c r="T51" s="178"/>
      <c r="U51" s="178"/>
    </row>
    <row r="52" spans="1:21" s="6" customFormat="1">
      <c r="A52" s="178"/>
      <c r="B52" s="178"/>
      <c r="C52" s="178"/>
      <c r="D52" s="178"/>
      <c r="E52" s="178"/>
      <c r="F52" s="178"/>
      <c r="G52" s="178"/>
      <c r="H52" s="178"/>
      <c r="I52" s="178"/>
      <c r="J52" s="178"/>
      <c r="K52" s="178"/>
      <c r="L52" s="178"/>
      <c r="M52" s="178"/>
      <c r="N52" s="178"/>
      <c r="O52" s="178"/>
      <c r="P52" s="178"/>
      <c r="Q52" s="178"/>
      <c r="R52" s="178"/>
      <c r="S52" s="178"/>
      <c r="T52" s="178"/>
      <c r="U52" s="178"/>
    </row>
    <row r="53" spans="1:21" s="6" customFormat="1">
      <c r="A53" s="178"/>
      <c r="B53" s="178"/>
      <c r="C53" s="178"/>
      <c r="D53" s="178"/>
      <c r="E53" s="178"/>
      <c r="F53" s="178"/>
      <c r="G53" s="178"/>
      <c r="H53" s="178"/>
      <c r="I53" s="178"/>
      <c r="J53" s="178"/>
      <c r="K53" s="178"/>
      <c r="L53" s="178"/>
      <c r="M53" s="178"/>
      <c r="N53" s="178"/>
      <c r="O53" s="178"/>
      <c r="P53" s="178"/>
      <c r="Q53" s="178"/>
      <c r="R53" s="178"/>
      <c r="S53" s="178"/>
      <c r="T53" s="178"/>
      <c r="U53" s="178"/>
    </row>
    <row r="54" spans="1:21" s="6" customFormat="1">
      <c r="A54" s="178"/>
      <c r="B54" s="178"/>
      <c r="C54" s="178"/>
      <c r="D54" s="178"/>
      <c r="E54" s="178"/>
      <c r="F54" s="178"/>
      <c r="G54" s="178"/>
      <c r="H54" s="178"/>
      <c r="I54" s="178"/>
      <c r="J54" s="178"/>
      <c r="K54" s="178"/>
      <c r="L54" s="178"/>
      <c r="M54" s="178"/>
      <c r="N54" s="178"/>
      <c r="O54" s="178"/>
      <c r="P54" s="178"/>
      <c r="Q54" s="178"/>
      <c r="R54" s="178"/>
      <c r="S54" s="178"/>
      <c r="T54" s="178"/>
      <c r="U54" s="178"/>
    </row>
    <row r="55" spans="1:21" s="6" customFormat="1">
      <c r="A55" s="178"/>
      <c r="B55" s="178"/>
      <c r="C55" s="178"/>
      <c r="D55" s="178"/>
      <c r="E55" s="178"/>
      <c r="F55" s="178"/>
      <c r="G55" s="178"/>
      <c r="H55" s="178"/>
      <c r="I55" s="178"/>
      <c r="J55" s="178"/>
      <c r="K55" s="178"/>
      <c r="L55" s="178"/>
      <c r="M55" s="178"/>
      <c r="N55" s="178"/>
      <c r="O55" s="178"/>
      <c r="P55" s="178"/>
      <c r="Q55" s="178"/>
      <c r="R55" s="178"/>
      <c r="S55" s="178"/>
      <c r="T55" s="178"/>
      <c r="U55" s="178"/>
    </row>
    <row r="56" spans="1:21" s="6" customFormat="1">
      <c r="A56" s="178"/>
      <c r="B56" s="178"/>
      <c r="C56" s="178"/>
      <c r="D56" s="178"/>
      <c r="E56" s="178"/>
      <c r="F56" s="178"/>
      <c r="G56" s="178"/>
      <c r="H56" s="178"/>
      <c r="I56" s="178"/>
      <c r="J56" s="178"/>
      <c r="K56" s="178"/>
      <c r="L56" s="178"/>
      <c r="M56" s="178"/>
      <c r="N56" s="178"/>
      <c r="O56" s="178"/>
      <c r="P56" s="178"/>
      <c r="Q56" s="178"/>
      <c r="R56" s="178"/>
      <c r="S56" s="178"/>
      <c r="T56" s="178"/>
      <c r="U56" s="178"/>
    </row>
    <row r="57" spans="1:21" s="6" customFormat="1">
      <c r="A57" s="178"/>
      <c r="B57" s="178"/>
      <c r="C57" s="178"/>
      <c r="D57" s="178"/>
      <c r="E57" s="178"/>
      <c r="F57" s="178"/>
      <c r="G57" s="178"/>
      <c r="H57" s="178"/>
      <c r="I57" s="178"/>
      <c r="J57" s="178"/>
      <c r="K57" s="178"/>
      <c r="L57" s="178"/>
      <c r="M57" s="178"/>
      <c r="N57" s="178"/>
      <c r="O57" s="178"/>
      <c r="P57" s="178"/>
      <c r="Q57" s="178"/>
      <c r="R57" s="178"/>
      <c r="S57" s="178"/>
      <c r="T57" s="178"/>
      <c r="U57" s="178"/>
    </row>
    <row r="58" spans="1:21" s="6" customFormat="1">
      <c r="A58" s="178"/>
      <c r="B58" s="178"/>
      <c r="C58" s="178"/>
      <c r="D58" s="178"/>
      <c r="E58" s="178"/>
      <c r="F58" s="178"/>
      <c r="G58" s="178"/>
      <c r="H58" s="178"/>
      <c r="I58" s="178"/>
      <c r="J58" s="178"/>
      <c r="K58" s="178"/>
      <c r="L58" s="178"/>
      <c r="M58" s="178"/>
      <c r="N58" s="178"/>
      <c r="O58" s="178"/>
      <c r="P58" s="178"/>
      <c r="Q58" s="178"/>
      <c r="R58" s="178"/>
      <c r="S58" s="178"/>
      <c r="T58" s="178"/>
      <c r="U58" s="178"/>
    </row>
    <row r="59" spans="1:21" s="6" customFormat="1">
      <c r="A59" s="178"/>
      <c r="B59" s="178"/>
      <c r="C59" s="178"/>
      <c r="D59" s="178"/>
      <c r="E59" s="178"/>
      <c r="F59" s="178"/>
      <c r="G59" s="178"/>
      <c r="H59" s="178"/>
      <c r="I59" s="178"/>
      <c r="J59" s="178"/>
      <c r="K59" s="178"/>
      <c r="L59" s="178"/>
      <c r="M59" s="178"/>
      <c r="N59" s="178"/>
      <c r="O59" s="178"/>
      <c r="P59" s="178"/>
      <c r="Q59" s="178"/>
      <c r="R59" s="178"/>
      <c r="S59" s="178"/>
      <c r="T59" s="178"/>
      <c r="U59" s="178"/>
    </row>
    <row r="60" spans="1:21" s="6" customFormat="1">
      <c r="A60" s="178"/>
      <c r="B60" s="178"/>
      <c r="C60" s="178"/>
      <c r="D60" s="178"/>
      <c r="E60" s="178"/>
      <c r="F60" s="178"/>
      <c r="G60" s="178"/>
      <c r="H60" s="178"/>
      <c r="I60" s="178"/>
      <c r="J60" s="178"/>
      <c r="K60" s="178"/>
      <c r="L60" s="178"/>
      <c r="M60" s="178"/>
      <c r="N60" s="178"/>
      <c r="O60" s="178"/>
      <c r="P60" s="178"/>
      <c r="Q60" s="178"/>
      <c r="R60" s="178"/>
      <c r="S60" s="178"/>
      <c r="T60" s="178"/>
      <c r="U60" s="178"/>
    </row>
    <row r="61" spans="1:21" s="6" customFormat="1" ht="71.25" customHeight="1">
      <c r="A61" s="178"/>
      <c r="B61" s="178"/>
      <c r="C61" s="178"/>
      <c r="D61" s="178"/>
      <c r="E61" s="178"/>
      <c r="F61" s="178"/>
      <c r="G61" s="178"/>
      <c r="H61" s="178"/>
      <c r="I61" s="178"/>
      <c r="J61" s="178"/>
      <c r="K61" s="178"/>
      <c r="L61" s="178"/>
      <c r="M61" s="178"/>
      <c r="N61" s="178"/>
      <c r="O61" s="178"/>
      <c r="P61" s="178"/>
      <c r="Q61" s="178"/>
      <c r="R61" s="178"/>
      <c r="S61" s="178"/>
      <c r="T61" s="178"/>
      <c r="U61" s="178"/>
    </row>
    <row r="62" spans="1:21">
      <c r="A62" s="6"/>
      <c r="B62" s="6"/>
      <c r="C62" s="6"/>
      <c r="D62" s="6"/>
      <c r="E62" s="6"/>
      <c r="F62" s="6"/>
      <c r="G62" s="6"/>
      <c r="H62" s="6"/>
      <c r="I62" s="6"/>
      <c r="J62" s="6"/>
      <c r="K62" s="6"/>
      <c r="L62" s="6"/>
      <c r="M62" s="6"/>
      <c r="N62" s="6"/>
      <c r="O62" s="6"/>
      <c r="P62" s="6"/>
      <c r="Q62" s="6"/>
      <c r="R62" s="6"/>
      <c r="S62" s="6"/>
      <c r="T62" s="6"/>
      <c r="U62" s="6"/>
    </row>
    <row r="63" spans="1:21">
      <c r="A63" s="6"/>
      <c r="B63" s="6"/>
      <c r="C63" s="6"/>
      <c r="D63" s="6"/>
      <c r="E63" s="6"/>
      <c r="F63" s="6"/>
      <c r="G63" s="6"/>
      <c r="H63" s="6"/>
      <c r="I63" s="6"/>
      <c r="J63" s="6"/>
      <c r="K63" s="6"/>
      <c r="L63" s="6"/>
      <c r="M63" s="6"/>
      <c r="N63" s="6"/>
      <c r="O63" s="6"/>
      <c r="P63" s="6"/>
      <c r="Q63" s="6"/>
      <c r="R63" s="6"/>
      <c r="S63" s="6"/>
      <c r="T63" s="6"/>
      <c r="U63" s="6"/>
    </row>
    <row r="64" spans="1:21">
      <c r="A64" s="6"/>
      <c r="B64" s="6"/>
      <c r="C64" s="6"/>
      <c r="D64" s="6"/>
      <c r="E64" s="6"/>
      <c r="F64" s="6"/>
      <c r="G64" s="6"/>
      <c r="H64" s="6"/>
      <c r="I64" s="6"/>
      <c r="J64" s="6"/>
      <c r="K64" s="6"/>
      <c r="L64" s="6"/>
      <c r="M64" s="6"/>
      <c r="N64" s="6"/>
      <c r="O64" s="6"/>
      <c r="P64" s="6"/>
      <c r="Q64" s="6"/>
      <c r="R64" s="6"/>
      <c r="S64" s="6"/>
      <c r="T64" s="6"/>
      <c r="U64" s="6"/>
    </row>
  </sheetData>
  <mergeCells count="54">
    <mergeCell ref="A16:C16"/>
    <mergeCell ref="M20:Q20"/>
    <mergeCell ref="M21:Q21"/>
    <mergeCell ref="M22:Q22"/>
    <mergeCell ref="M23:Q23"/>
    <mergeCell ref="M15:Q15"/>
    <mergeCell ref="M16:Q16"/>
    <mergeCell ref="M17:Q17"/>
    <mergeCell ref="M18:Q18"/>
    <mergeCell ref="M19:Q19"/>
    <mergeCell ref="A1:U1"/>
    <mergeCell ref="A3:C3"/>
    <mergeCell ref="L3:Q3"/>
    <mergeCell ref="A8:C14"/>
    <mergeCell ref="A22:C22"/>
    <mergeCell ref="M4:Q4"/>
    <mergeCell ref="M5:Q5"/>
    <mergeCell ref="M6:Q6"/>
    <mergeCell ref="M7:Q7"/>
    <mergeCell ref="M8:Q8"/>
    <mergeCell ref="M9:Q9"/>
    <mergeCell ref="M10:Q10"/>
    <mergeCell ref="M11:Q11"/>
    <mergeCell ref="M12:Q12"/>
    <mergeCell ref="M13:Q13"/>
    <mergeCell ref="M14:Q14"/>
    <mergeCell ref="M24:Q24"/>
    <mergeCell ref="M25:Q25"/>
    <mergeCell ref="M26:Q26"/>
    <mergeCell ref="M27:Q27"/>
    <mergeCell ref="M28:Q28"/>
    <mergeCell ref="M36:Q36"/>
    <mergeCell ref="M37:Q37"/>
    <mergeCell ref="M41:Q41"/>
    <mergeCell ref="M42:Q42"/>
    <mergeCell ref="M38:Q38"/>
    <mergeCell ref="M39:Q39"/>
    <mergeCell ref="M40:Q40"/>
    <mergeCell ref="A50:U50"/>
    <mergeCell ref="A51:U61"/>
    <mergeCell ref="A28:K29"/>
    <mergeCell ref="A30:K46"/>
    <mergeCell ref="L44:U44"/>
    <mergeCell ref="M45:T45"/>
    <mergeCell ref="M46:T46"/>
    <mergeCell ref="M47:T47"/>
    <mergeCell ref="M29:Q29"/>
    <mergeCell ref="M43:Q43"/>
    <mergeCell ref="M30:Q30"/>
    <mergeCell ref="M31:Q31"/>
    <mergeCell ref="M32:Q32"/>
    <mergeCell ref="M33:Q33"/>
    <mergeCell ref="M34:Q34"/>
    <mergeCell ref="M35:Q35"/>
  </mergeCells>
  <phoneticPr fontId="33" type="noConversion"/>
  <conditionalFormatting sqref="U4:U43">
    <cfRule type="cellIs" dxfId="563" priority="1" operator="equal">
      <formula>0</formula>
    </cfRule>
    <cfRule type="cellIs" dxfId="562" priority="4" operator="notEqual">
      <formula>"-"</formula>
    </cfRule>
  </conditionalFormatting>
  <conditionalFormatting sqref="U45">
    <cfRule type="cellIs" dxfId="561" priority="2" operator="greaterThan">
      <formula>0</formula>
    </cfRule>
  </conditionalFormatting>
  <pageMargins left="0.7" right="0.7" top="0.75" bottom="0.75" header="0.3" footer="0.3"/>
  <pageSetup paperSize="9" orientation="portrait" horizontalDpi="4294967293" verticalDpi="4294967293"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43" filterMode="1"/>
  <dimension ref="A1:AMJ140"/>
  <sheetViews>
    <sheetView topLeftCell="A2"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Échéancier</v>
      </c>
      <c r="E1" s="119"/>
      <c r="F1" s="119"/>
      <c r="G1" s="119"/>
      <c r="H1" s="119"/>
      <c r="I1" s="75" t="s">
        <v>112</v>
      </c>
    </row>
    <row r="2" spans="1:1024" ht="51">
      <c r="A2" s="207" t="s">
        <v>458</v>
      </c>
      <c r="B2" s="207"/>
      <c r="C2" s="207"/>
      <c r="D2" s="120" t="str">
        <f>IF(LOOKUP(I1,Echantillon!A10:A67,Echantillon!C10:C67)&lt;&gt;0,LOOKUP(I1,Echantillon!A10:A67,Echantillon!C10:C67),"-")</f>
        <v>https://www.legifrance.gouv.fr/dossierlegislatif/JORFDOLE000029883713/?detailType=ECHEANCIER&amp;detailId=</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423</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423</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423</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423</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14" t="s">
        <v>563</v>
      </c>
      <c r="H62" s="56"/>
      <c r="I62" s="101"/>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425</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6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136">
    <cfRule type="cellIs" dxfId="100" priority="10" operator="equal">
      <formula>"c"</formula>
    </cfRule>
    <cfRule type="cellIs" dxfId="99" priority="11" operator="equal">
      <formula>"nc"</formula>
    </cfRule>
    <cfRule type="cellIs" dxfId="98" priority="12" operator="equal">
      <formula>"na"</formula>
    </cfRule>
    <cfRule type="cellIs" dxfId="97" priority="13" operator="equal">
      <formula>"nt"</formula>
    </cfRule>
  </conditionalFormatting>
  <conditionalFormatting sqref="F4:F136">
    <cfRule type="cellIs" dxfId="96" priority="9" operator="equal">
      <formula>"D"</formula>
    </cfRule>
  </conditionalFormatting>
  <conditionalFormatting sqref="E137:E140">
    <cfRule type="cellIs" dxfId="95" priority="5" operator="equal">
      <formula>"c"</formula>
    </cfRule>
    <cfRule type="cellIs" dxfId="94" priority="6" operator="equal">
      <formula>"nc"</formula>
    </cfRule>
    <cfRule type="cellIs" dxfId="93" priority="7" operator="equal">
      <formula>"na"</formula>
    </cfRule>
    <cfRule type="cellIs" dxfId="92" priority="8" operator="equal">
      <formula>"nt"</formula>
    </cfRule>
  </conditionalFormatting>
  <conditionalFormatting sqref="E4:E12 E14:E18 E20:E32">
    <cfRule type="cellIs" dxfId="91" priority="1" operator="equal">
      <formula>"c"</formula>
    </cfRule>
    <cfRule type="cellIs" dxfId="90" priority="2" operator="equal">
      <formula>"nc"</formula>
    </cfRule>
    <cfRule type="cellIs" dxfId="89" priority="3" operator="equal">
      <formula>"na"</formula>
    </cfRule>
    <cfRule type="cellIs" dxfId="88" priority="4" operator="equal">
      <formula>"nt"</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42" filterMode="1"/>
  <dimension ref="A1:AMJ140"/>
  <sheetViews>
    <sheetView zoomScaleNormal="100"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 xml:space="preserve">Débats parlementaires </v>
      </c>
      <c r="E1" s="119"/>
      <c r="F1" s="119"/>
      <c r="G1" s="119"/>
      <c r="H1" s="119"/>
      <c r="I1" s="75" t="s">
        <v>115</v>
      </c>
    </row>
    <row r="2" spans="1:1024" ht="25.5">
      <c r="A2" s="207" t="s">
        <v>458</v>
      </c>
      <c r="B2" s="207"/>
      <c r="C2" s="207"/>
      <c r="D2" s="120" t="str">
        <f>IF(LOOKUP(I1,Echantillon!A10:A67,Echantillon!C10:C67)&lt;&gt;0,LOOKUP(I1,Echantillon!A10:A67,Echantillon!C10:C67),"-")</f>
        <v>https://www.legifrance.gouv.fr/liste/debatsParlementaires</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425</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423</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t="s">
        <v>564</v>
      </c>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7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48:E136">
    <cfRule type="cellIs" dxfId="87" priority="10" operator="equal">
      <formula>"c"</formula>
    </cfRule>
    <cfRule type="cellIs" dxfId="86" priority="11" operator="equal">
      <formula>"nc"</formula>
    </cfRule>
    <cfRule type="cellIs" dxfId="85" priority="12" operator="equal">
      <formula>"na"</formula>
    </cfRule>
    <cfRule type="cellIs" dxfId="84" priority="13" operator="equal">
      <formula>"nt"</formula>
    </cfRule>
  </conditionalFormatting>
  <conditionalFormatting sqref="F4:F136">
    <cfRule type="cellIs" dxfId="83" priority="9" operator="equal">
      <formula>"D"</formula>
    </cfRule>
  </conditionalFormatting>
  <conditionalFormatting sqref="E137:E140">
    <cfRule type="cellIs" dxfId="82" priority="5" operator="equal">
      <formula>"c"</formula>
    </cfRule>
    <cfRule type="cellIs" dxfId="81" priority="6" operator="equal">
      <formula>"nc"</formula>
    </cfRule>
    <cfRule type="cellIs" dxfId="80" priority="7" operator="equal">
      <formula>"na"</formula>
    </cfRule>
    <cfRule type="cellIs" dxfId="79" priority="8" operator="equal">
      <formula>"nt"</formula>
    </cfRule>
  </conditionalFormatting>
  <conditionalFormatting sqref="E4:E12 E14:E18 E20:E32 E40:E47">
    <cfRule type="cellIs" dxfId="78" priority="1" operator="equal">
      <formula>"c"</formula>
    </cfRule>
    <cfRule type="cellIs" dxfId="77" priority="2" operator="equal">
      <formula>"nc"</formula>
    </cfRule>
    <cfRule type="cellIs" dxfId="76" priority="3" operator="equal">
      <formula>"na"</formula>
    </cfRule>
    <cfRule type="cellIs" dxfId="75" priority="4" operator="equal">
      <formula>"nt"</formula>
    </cfRule>
  </conditionalFormatting>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44" filterMode="1"/>
  <dimension ref="A1:AMJ140"/>
  <sheetViews>
    <sheetView zoomScaleNormal="100" workbookViewId="0">
      <pane xSplit="5" ySplit="56" topLeftCell="F57" activePane="bottomRight" state="frozen"/>
      <selection activeCell="J2" sqref="J2"/>
      <selection pane="topRight" activeCell="J2" sqref="J2"/>
      <selection pane="bottomLeft" activeCell="J2" sqref="J2"/>
      <selection pane="bottomRight" activeCell="J2" sqref="A1:AMJ140"/>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ht="25.5">
      <c r="A1" s="206" t="s">
        <v>457</v>
      </c>
      <c r="B1" s="206"/>
      <c r="C1" s="206"/>
      <c r="D1" s="119" t="str">
        <f>IF(LOOKUP(I1,Echantillon!A10:A67,Echantillon!B10:B67)&lt;&gt;0,LOOKUP(I1,Echantillon!A10:A67,Echantillon!B10:B67),"-")</f>
        <v xml:space="preserve">À propos de la version bêta (27/11/2019) </v>
      </c>
      <c r="E1" s="119"/>
      <c r="F1" s="119"/>
      <c r="G1" s="119"/>
      <c r="H1" s="119"/>
      <c r="I1" s="75" t="s">
        <v>118</v>
      </c>
    </row>
    <row r="2" spans="1:1024" ht="38.25">
      <c r="A2" s="207" t="s">
        <v>458</v>
      </c>
      <c r="B2" s="207"/>
      <c r="C2" s="207"/>
      <c r="D2" s="120" t="str">
        <f>IF(LOOKUP(I1,Echantillon!A10:A67,Echantillon!C10:C67)&lt;&gt;0,LOOKUP(I1,Echantillon!A10:A67,Echantillon!C10:C67),"-")</f>
        <v>https://www.legifrance.gouv.fr/contenu/en-tete/a-propos-de-la-version-beta-27-11-2019</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14"/>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customHeight="1">
      <c r="A57" s="86" t="str">
        <f>Criteres!B57</f>
        <v>Eléments obligatoires</v>
      </c>
      <c r="B57" s="87" t="str">
        <f>Criteres!C57</f>
        <v>8.1</v>
      </c>
      <c r="C57" s="87" t="str">
        <f>Criteres!D57</f>
        <v>A</v>
      </c>
      <c r="D57" s="88" t="str">
        <f>Criteres!E57</f>
        <v>Chaque page web est-elle définie par un type de document ?</v>
      </c>
      <c r="E57" s="13" t="s">
        <v>423</v>
      </c>
      <c r="F57" s="12"/>
      <c r="G57" s="114" t="s">
        <v>565</v>
      </c>
      <c r="H57" s="56"/>
      <c r="I57" s="127"/>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424</v>
      </c>
      <c r="F58" s="12"/>
      <c r="G58" s="114" t="s">
        <v>566</v>
      </c>
      <c r="H58" s="56"/>
      <c r="I58" s="127"/>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14" t="s">
        <v>567</v>
      </c>
      <c r="H62" s="56"/>
      <c r="I62" s="101"/>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14" t="s">
        <v>568</v>
      </c>
      <c r="H65" s="56"/>
      <c r="I65" s="131"/>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130"/>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c r="G67" s="114" t="s">
        <v>569</v>
      </c>
      <c r="H67" s="56"/>
      <c r="I67" s="101"/>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130"/>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424</v>
      </c>
      <c r="F69" s="12"/>
      <c r="G69" s="114" t="s">
        <v>570</v>
      </c>
      <c r="H69" s="56"/>
      <c r="I69" s="101"/>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128"/>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425</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425</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129"/>
    </row>
    <row r="124" spans="1:9" ht="136.5">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424</v>
      </c>
      <c r="F124" s="12"/>
      <c r="G124" s="114" t="s">
        <v>571</v>
      </c>
      <c r="H124" s="56"/>
      <c r="I124" s="101"/>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8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50 E56 E71:E72 E87:E91 E105:E107 E119:E121 E134:E136">
    <cfRule type="cellIs" dxfId="74" priority="10" operator="equal">
      <formula>"c"</formula>
    </cfRule>
    <cfRule type="cellIs" dxfId="73" priority="11" operator="equal">
      <formula>"nc"</formula>
    </cfRule>
    <cfRule type="cellIs" dxfId="72" priority="12" operator="equal">
      <formula>"na"</formula>
    </cfRule>
    <cfRule type="cellIs" dxfId="71" priority="13" operator="equal">
      <formula>"nt"</formula>
    </cfRule>
  </conditionalFormatting>
  <conditionalFormatting sqref="F4:F136">
    <cfRule type="cellIs" dxfId="70" priority="9" operator="equal">
      <formula>"D"</formula>
    </cfRule>
  </conditionalFormatting>
  <conditionalFormatting sqref="E137:E140">
    <cfRule type="cellIs" dxfId="69" priority="5" operator="equal">
      <formula>"c"</formula>
    </cfRule>
    <cfRule type="cellIs" dxfId="68" priority="6" operator="equal">
      <formula>"nc"</formula>
    </cfRule>
    <cfRule type="cellIs" dxfId="67" priority="7" operator="equal">
      <formula>"na"</formula>
    </cfRule>
    <cfRule type="cellIs" dxfId="66" priority="8" operator="equal">
      <formula>"nt"</formula>
    </cfRule>
  </conditionalFormatting>
  <conditionalFormatting sqref="E4:E12 E14:E18 E20:E32 E40:E49 E51:E55 E73:E86 E92:E104 E108:E118 E122:E133 E57:E70">
    <cfRule type="cellIs" dxfId="65" priority="1" operator="equal">
      <formula>"c"</formula>
    </cfRule>
    <cfRule type="cellIs" dxfId="64" priority="2" operator="equal">
      <formula>"nc"</formula>
    </cfRule>
    <cfRule type="cellIs" dxfId="63" priority="3" operator="equal">
      <formula>"na"</formula>
    </cfRule>
    <cfRule type="cellIs" dxfId="62" priority="4" operator="equal">
      <formula>"nt"</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4" filterMode="1"/>
  <dimension ref="A1:AMJ140"/>
  <sheetViews>
    <sheetView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Mentions légales</v>
      </c>
      <c r="E1" s="119"/>
      <c r="F1" s="119"/>
      <c r="G1" s="119"/>
      <c r="H1" s="119"/>
      <c r="I1" s="75" t="s">
        <v>121</v>
      </c>
    </row>
    <row r="2" spans="1:1024" ht="38.25">
      <c r="A2" s="207" t="s">
        <v>458</v>
      </c>
      <c r="B2" s="207"/>
      <c r="C2" s="207"/>
      <c r="D2" s="120" t="str">
        <f>IF(LOOKUP(I1,Echantillon!A10:A67,Echantillon!C10:C67)&lt;&gt;0,LOOKUP(I1,Echantillon!A10:A67,Echantillon!C10:C67),"-")</f>
        <v>https://www.legifrance.gouv.fr/contenu/pied-de-page/mentions-legales</v>
      </c>
      <c r="E2" s="120"/>
      <c r="F2" s="120"/>
      <c r="G2" s="120"/>
      <c r="H2" s="120"/>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3"/>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425</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425</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425</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425</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14" t="s">
        <v>572</v>
      </c>
      <c r="H62" s="56"/>
      <c r="I62" s="101"/>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14"/>
      <c r="H63" s="56"/>
      <c r="I63" s="128"/>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425</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129"/>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424</v>
      </c>
      <c r="F67" s="12"/>
      <c r="G67" s="114" t="s">
        <v>573</v>
      </c>
      <c r="H67" s="56"/>
      <c r="I67" s="131"/>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425</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425</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425</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425</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425</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425</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425</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425</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425</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425</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425</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425</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425</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425</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425</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29000000}">
    <filterColumn colId="2">
      <filters>
        <filter val="A"/>
        <filter val="AA"/>
      </filters>
    </filterColumn>
    <filterColumn colId="6">
      <customFilters>
        <customFilter operator="notEqual" val=" "/>
      </customFilters>
    </filterColumn>
  </autoFilter>
  <mergeCells count="2">
    <mergeCell ref="A1:C1"/>
    <mergeCell ref="A2:C2"/>
  </mergeCells>
  <conditionalFormatting sqref="E13 E19 E33:E39 E50 E56 E71:E72 E87:E91 E105:E107 E119:E121 E134:E136">
    <cfRule type="cellIs" dxfId="61" priority="10" operator="equal">
      <formula>"c"</formula>
    </cfRule>
    <cfRule type="cellIs" dxfId="60" priority="11" operator="equal">
      <formula>"nc"</formula>
    </cfRule>
    <cfRule type="cellIs" dxfId="59" priority="12" operator="equal">
      <formula>"na"</formula>
    </cfRule>
    <cfRule type="cellIs" dxfId="58" priority="13" operator="equal">
      <formula>"nt"</formula>
    </cfRule>
  </conditionalFormatting>
  <conditionalFormatting sqref="F4:F136">
    <cfRule type="cellIs" dxfId="57" priority="9" operator="equal">
      <formula>"D"</formula>
    </cfRule>
  </conditionalFormatting>
  <conditionalFormatting sqref="E137:E140">
    <cfRule type="cellIs" dxfId="56" priority="5" operator="equal">
      <formula>"c"</formula>
    </cfRule>
    <cfRule type="cellIs" dxfId="55" priority="6" operator="equal">
      <formula>"nc"</formula>
    </cfRule>
    <cfRule type="cellIs" dxfId="54" priority="7" operator="equal">
      <formula>"na"</formula>
    </cfRule>
    <cfRule type="cellIs" dxfId="53" priority="8" operator="equal">
      <formula>"nt"</formula>
    </cfRule>
  </conditionalFormatting>
  <conditionalFormatting sqref="E4:E12 E14:E18 E20:E32 E40:E49 E51:E55 E73:E86 E92:E104 E108:E118 E122:E133 E57:E70">
    <cfRule type="cellIs" dxfId="52" priority="1" operator="equal">
      <formula>"c"</formula>
    </cfRule>
    <cfRule type="cellIs" dxfId="51" priority="2" operator="equal">
      <formula>"nc"</formula>
    </cfRule>
    <cfRule type="cellIs" dxfId="50" priority="3" operator="equal">
      <formula>"na"</formula>
    </cfRule>
    <cfRule type="cellIs" dxfId="49" priority="4" operator="equal">
      <formula>"nt"</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45"/>
  <dimension ref="A1:AMJ140"/>
  <sheetViews>
    <sheetView workbookViewId="0">
      <selection activeCell="I2" sqref="I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18" width="8.7109375" style="7"/>
    <col min="1019" max="16384" width="8.7109375" style="6"/>
  </cols>
  <sheetData>
    <row r="1" spans="1:1024">
      <c r="A1" s="206" t="s">
        <v>457</v>
      </c>
      <c r="B1" s="206"/>
      <c r="C1" s="206"/>
      <c r="D1" s="119" t="str">
        <f>IF(LOOKUP(I1,Echantillon!A10:A67,Echantillon!B10:B67)&lt;&gt;0,LOOKUP(I1,Echantillon!A10:A67,Echantillon!B10:B67),"-")</f>
        <v>-</v>
      </c>
      <c r="E1" s="119"/>
      <c r="F1" s="119"/>
      <c r="G1" s="119"/>
      <c r="H1" s="119"/>
      <c r="I1" s="75" t="s">
        <v>124</v>
      </c>
    </row>
    <row r="2" spans="1:1024">
      <c r="A2" s="207" t="s">
        <v>458</v>
      </c>
      <c r="B2" s="207"/>
      <c r="C2" s="207"/>
      <c r="D2" s="120" t="str">
        <f>IF(LOOKUP(I1,Echantillon!A10:A67,Echantillon!C10:C67)&lt;&gt;0,LOOKUP(I1,Echantillon!A10:A67,Echantillon!C10:C67),"-")</f>
        <v>-</v>
      </c>
      <c r="E2" s="120"/>
      <c r="F2" s="120"/>
      <c r="G2" s="120"/>
      <c r="H2" s="120"/>
      <c r="I2" s="52"/>
    </row>
    <row r="3" spans="1:1024" s="89" customFormat="1" ht="69.95" customHeight="1">
      <c r="A3" s="47" t="s">
        <v>438</v>
      </c>
      <c r="B3" s="47" t="s">
        <v>128</v>
      </c>
      <c r="C3" s="47" t="s">
        <v>129</v>
      </c>
      <c r="D3" s="47" t="s">
        <v>130</v>
      </c>
      <c r="E3" s="47" t="s">
        <v>459</v>
      </c>
      <c r="F3" s="47" t="s">
        <v>460</v>
      </c>
      <c r="G3" s="49" t="s">
        <v>461</v>
      </c>
      <c r="H3" s="49" t="s">
        <v>462</v>
      </c>
      <c r="I3" s="49" t="s">
        <v>463</v>
      </c>
      <c r="AME3" s="72"/>
      <c r="AMF3" s="72"/>
      <c r="AMG3" s="72"/>
      <c r="AMH3" s="72"/>
      <c r="AMI3" s="72"/>
      <c r="AMJ3" s="72"/>
    </row>
    <row r="4" spans="1:1024" s="7" customFormat="1" ht="99.95" customHeight="1">
      <c r="A4" s="86" t="str">
        <f>Criteres!B4</f>
        <v>Images</v>
      </c>
      <c r="B4" s="87" t="str">
        <f>Criteres!C4</f>
        <v>1.1</v>
      </c>
      <c r="C4" s="87" t="str">
        <f>Criteres!D4</f>
        <v>A</v>
      </c>
      <c r="D4" s="88" t="str">
        <f>Criteres!E4</f>
        <v>Chaque image porteuse d'information a-t-elle une alternative textuelle ?</v>
      </c>
      <c r="E4" s="13" t="s">
        <v>464</v>
      </c>
      <c r="F4" s="12"/>
      <c r="G4" s="113"/>
      <c r="H4" s="56"/>
      <c r="I4" s="57"/>
      <c r="AME4" s="6"/>
      <c r="AMF4" s="6"/>
      <c r="AMG4" s="6"/>
      <c r="AMH4" s="6"/>
      <c r="AMI4" s="6"/>
      <c r="AMJ4" s="6"/>
    </row>
    <row r="5" spans="1:1024" s="7" customFormat="1" ht="99.95" customHeight="1">
      <c r="A5" s="86" t="str">
        <f>Criteres!B5</f>
        <v>Images</v>
      </c>
      <c r="B5" s="87" t="str">
        <f>Criteres!C5</f>
        <v>1.2</v>
      </c>
      <c r="C5" s="87" t="str">
        <f>Criteres!D5</f>
        <v>A</v>
      </c>
      <c r="D5" s="88" t="str">
        <f>Criteres!E5</f>
        <v>Chaque image de décoration est-elle correctement ignorée par les technologies d'assistance ?</v>
      </c>
      <c r="E5" s="13" t="s">
        <v>464</v>
      </c>
      <c r="F5" s="12"/>
      <c r="G5" s="19"/>
      <c r="H5" s="56"/>
      <c r="I5" s="55"/>
      <c r="AME5" s="6"/>
      <c r="AMF5" s="6"/>
      <c r="AMG5" s="6"/>
      <c r="AMH5" s="6"/>
      <c r="AMI5" s="6"/>
      <c r="AMJ5" s="6"/>
    </row>
    <row r="6" spans="1:1024" s="7" customFormat="1" ht="99.95"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464</v>
      </c>
      <c r="F6" s="12"/>
      <c r="G6" s="19"/>
      <c r="H6" s="56"/>
      <c r="I6" s="55"/>
      <c r="AME6" s="6"/>
      <c r="AMF6" s="6"/>
      <c r="AMG6" s="6"/>
      <c r="AMH6" s="6"/>
      <c r="AMI6" s="6"/>
      <c r="AMJ6" s="6"/>
    </row>
    <row r="7" spans="1:1024" ht="99.95"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464</v>
      </c>
      <c r="F7" s="12"/>
      <c r="G7" s="19"/>
      <c r="H7" s="56"/>
      <c r="I7" s="55"/>
    </row>
    <row r="8" spans="1:1024" ht="99.95"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464</v>
      </c>
      <c r="F8" s="12"/>
      <c r="G8" s="19"/>
      <c r="H8" s="56"/>
      <c r="I8" s="55"/>
    </row>
    <row r="9" spans="1:1024" ht="99.95" customHeight="1">
      <c r="A9" s="86" t="str">
        <f>Criteres!B9</f>
        <v>Images</v>
      </c>
      <c r="B9" s="87" t="str">
        <f>Criteres!C9</f>
        <v>1.6</v>
      </c>
      <c r="C9" s="87" t="str">
        <f>Criteres!D9</f>
        <v>A</v>
      </c>
      <c r="D9" s="88" t="str">
        <f>Criteres!E9</f>
        <v>Chaque image porteuse d'information a-t-elle, si nécessaire, une description détaillée ?</v>
      </c>
      <c r="E9" s="13" t="s">
        <v>464</v>
      </c>
      <c r="F9" s="12"/>
      <c r="G9" s="19"/>
      <c r="H9" s="56"/>
      <c r="I9" s="55"/>
    </row>
    <row r="10" spans="1:1024" ht="99.95"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464</v>
      </c>
      <c r="F10" s="12"/>
      <c r="G10" s="19"/>
      <c r="H10" s="56"/>
      <c r="I10" s="55"/>
    </row>
    <row r="11" spans="1:1024" ht="99.95"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464</v>
      </c>
      <c r="F11" s="12"/>
      <c r="G11" s="19"/>
      <c r="H11" s="56"/>
      <c r="I11" s="55"/>
    </row>
    <row r="12" spans="1:1024" ht="99.95" customHeight="1">
      <c r="A12" s="86" t="str">
        <f>Criteres!B12</f>
        <v>Images</v>
      </c>
      <c r="B12" s="87" t="str">
        <f>Criteres!C12</f>
        <v>1.9</v>
      </c>
      <c r="C12" s="87" t="str">
        <f>Criteres!D12</f>
        <v>A</v>
      </c>
      <c r="D12" s="88" t="str">
        <f>Criteres!E12</f>
        <v>Chaque légende d'image est-elle, si nécessaire, correctement reliée à l'image correspondante ?</v>
      </c>
      <c r="E12" s="13" t="s">
        <v>464</v>
      </c>
      <c r="F12" s="12"/>
      <c r="G12" s="19"/>
      <c r="H12" s="56"/>
      <c r="I12" s="55"/>
    </row>
    <row r="13" spans="1:1024" ht="99.95"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customHeight="1">
      <c r="A14" s="86" t="str">
        <f>Criteres!B14</f>
        <v>Cadres</v>
      </c>
      <c r="B14" s="87" t="str">
        <f>Criteres!C14</f>
        <v>2.1</v>
      </c>
      <c r="C14" s="87" t="str">
        <f>Criteres!D14</f>
        <v>A</v>
      </c>
      <c r="D14" s="88" t="str">
        <f>Criteres!E14</f>
        <v>Chaque cadre a-t-il un titre de cadre ?</v>
      </c>
      <c r="E14" s="13" t="s">
        <v>464</v>
      </c>
      <c r="F14" s="12"/>
      <c r="G14" s="19"/>
      <c r="H14" s="56"/>
      <c r="I14" s="55"/>
    </row>
    <row r="15" spans="1:1024" ht="99.95" customHeight="1">
      <c r="A15" s="86" t="str">
        <f>Criteres!B15</f>
        <v>Cadres</v>
      </c>
      <c r="B15" s="87" t="str">
        <f>Criteres!C15</f>
        <v>2.2</v>
      </c>
      <c r="C15" s="87" t="str">
        <f>Criteres!D15</f>
        <v>A</v>
      </c>
      <c r="D15" s="88" t="str">
        <f>Criteres!E15</f>
        <v>Pour chaque cadre ayant un titre de cadre, ce titre de cadre est-il pertinent ?</v>
      </c>
      <c r="E15" s="13" t="s">
        <v>464</v>
      </c>
      <c r="F15" s="12"/>
      <c r="G15" s="19"/>
      <c r="H15" s="56"/>
      <c r="I15" s="55"/>
    </row>
    <row r="16" spans="1:1024" ht="99.95"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464</v>
      </c>
      <c r="F16" s="12"/>
      <c r="G16" s="19"/>
      <c r="H16" s="56"/>
      <c r="I16" s="55"/>
    </row>
    <row r="17" spans="1:9" ht="99.95"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464</v>
      </c>
      <c r="F17" s="12"/>
      <c r="G17" s="19"/>
      <c r="H17" s="56"/>
      <c r="I17" s="55"/>
    </row>
    <row r="18" spans="1:9" ht="99.95"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464</v>
      </c>
      <c r="F18" s="12"/>
      <c r="G18" s="19"/>
      <c r="H18" s="56"/>
      <c r="I18" s="55"/>
    </row>
    <row r="19" spans="1:9" ht="99.95"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464</v>
      </c>
      <c r="F20" s="12"/>
      <c r="G20" s="19"/>
      <c r="H20" s="56"/>
      <c r="I20" s="55"/>
    </row>
    <row r="21" spans="1:9" ht="99.95"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464</v>
      </c>
      <c r="F21" s="12"/>
      <c r="G21" s="19"/>
      <c r="H21" s="56"/>
      <c r="I21" s="55"/>
    </row>
    <row r="22" spans="1:9" ht="99.95"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464</v>
      </c>
      <c r="F22" s="12"/>
      <c r="G22" s="19"/>
      <c r="H22" s="56"/>
      <c r="I22" s="55"/>
    </row>
    <row r="23" spans="1:9" ht="99.95"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464</v>
      </c>
      <c r="F23" s="12"/>
      <c r="G23" s="19"/>
      <c r="H23" s="56"/>
      <c r="I23" s="55"/>
    </row>
    <row r="24" spans="1:9" ht="99.95"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464</v>
      </c>
      <c r="F24" s="12"/>
      <c r="G24" s="19"/>
      <c r="H24" s="56"/>
      <c r="I24" s="55"/>
    </row>
    <row r="25" spans="1:9" ht="99.95"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464</v>
      </c>
      <c r="F25" s="12"/>
      <c r="G25" s="19"/>
      <c r="H25" s="56"/>
      <c r="I25" s="55"/>
    </row>
    <row r="26" spans="1:9" ht="99.95" customHeight="1">
      <c r="A26" s="86" t="str">
        <f>Criteres!B26</f>
        <v>Multimédia</v>
      </c>
      <c r="B26" s="87" t="str">
        <f>Criteres!C26</f>
        <v>4.7</v>
      </c>
      <c r="C26" s="87" t="str">
        <f>Criteres!D26</f>
        <v>A</v>
      </c>
      <c r="D26" s="88" t="str">
        <f>Criteres!E26</f>
        <v>Chaque média temporel est-il clairement identifiable (hors cas particuliers) ?</v>
      </c>
      <c r="E26" s="13" t="s">
        <v>464</v>
      </c>
      <c r="F26" s="12"/>
      <c r="G26" s="19"/>
      <c r="H26" s="56"/>
      <c r="I26" s="55"/>
    </row>
    <row r="27" spans="1:9" ht="99.95" customHeight="1">
      <c r="A27" s="86" t="str">
        <f>Criteres!B27</f>
        <v>Multimédia</v>
      </c>
      <c r="B27" s="87" t="str">
        <f>Criteres!C27</f>
        <v>4.8</v>
      </c>
      <c r="C27" s="87" t="str">
        <f>Criteres!D27</f>
        <v>A</v>
      </c>
      <c r="D27" s="88" t="str">
        <f>Criteres!E27</f>
        <v>Chaque média non temporel a-t-il, si nécessaire, une alternative (hors cas particuliers) ?</v>
      </c>
      <c r="E27" s="13" t="s">
        <v>464</v>
      </c>
      <c r="F27" s="12"/>
      <c r="G27" s="19"/>
      <c r="H27" s="56"/>
      <c r="I27" s="55"/>
    </row>
    <row r="28" spans="1:9" ht="99.95" customHeight="1">
      <c r="A28" s="86" t="str">
        <f>Criteres!B28</f>
        <v>Multimédia</v>
      </c>
      <c r="B28" s="87" t="str">
        <f>Criteres!C28</f>
        <v>4.9</v>
      </c>
      <c r="C28" s="87" t="str">
        <f>Criteres!D28</f>
        <v>A</v>
      </c>
      <c r="D28" s="88" t="str">
        <f>Criteres!E28</f>
        <v>Pour chaque média non temporel ayant une alternative, cette alternative est-elle pertinente ?</v>
      </c>
      <c r="E28" s="13" t="s">
        <v>464</v>
      </c>
      <c r="F28" s="12"/>
      <c r="G28" s="19"/>
      <c r="H28" s="56"/>
      <c r="I28" s="55"/>
    </row>
    <row r="29" spans="1:9" ht="99.95" customHeight="1">
      <c r="A29" s="86" t="str">
        <f>Criteres!B29</f>
        <v>Multimédia</v>
      </c>
      <c r="B29" s="87" t="str">
        <f>Criteres!C29</f>
        <v>4.10</v>
      </c>
      <c r="C29" s="87" t="str">
        <f>Criteres!D29</f>
        <v>A</v>
      </c>
      <c r="D29" s="88" t="str">
        <f>Criteres!E29</f>
        <v>Chaque son déclenché automatiquement est-il contrôlable par l'utilisateur ?</v>
      </c>
      <c r="E29" s="13" t="s">
        <v>464</v>
      </c>
      <c r="F29" s="12"/>
      <c r="G29" s="19"/>
      <c r="H29" s="56"/>
      <c r="I29" s="55"/>
    </row>
    <row r="30" spans="1:9" ht="99.95"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464</v>
      </c>
      <c r="F30" s="12"/>
      <c r="G30" s="19"/>
      <c r="H30" s="56"/>
      <c r="I30" s="55"/>
    </row>
    <row r="31" spans="1:9" ht="99.95"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464</v>
      </c>
      <c r="F31" s="12"/>
      <c r="G31" s="19"/>
      <c r="H31" s="56"/>
      <c r="I31" s="55"/>
    </row>
    <row r="32" spans="1:9" ht="99.95"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464</v>
      </c>
      <c r="F32" s="12"/>
      <c r="G32" s="19"/>
      <c r="H32" s="56"/>
      <c r="I32" s="55"/>
    </row>
    <row r="33" spans="1:9" ht="99.95"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customHeight="1">
      <c r="A40" s="86" t="str">
        <f>Criteres!B40</f>
        <v>Tableaux</v>
      </c>
      <c r="B40" s="87" t="str">
        <f>Criteres!C40</f>
        <v>5.1</v>
      </c>
      <c r="C40" s="87" t="str">
        <f>Criteres!D40</f>
        <v>A</v>
      </c>
      <c r="D40" s="88" t="str">
        <f>Criteres!E40</f>
        <v>Chaque tableau de données complexe a-t-il un résumé ?</v>
      </c>
      <c r="E40" s="13" t="s">
        <v>464</v>
      </c>
      <c r="F40" s="12"/>
      <c r="G40" s="19"/>
      <c r="H40" s="56"/>
      <c r="I40" s="55"/>
    </row>
    <row r="41" spans="1:9" ht="99.95" customHeight="1">
      <c r="A41" s="86" t="str">
        <f>Criteres!B41</f>
        <v>Tableaux</v>
      </c>
      <c r="B41" s="87" t="str">
        <f>Criteres!C41</f>
        <v>5.2</v>
      </c>
      <c r="C41" s="87" t="str">
        <f>Criteres!D41</f>
        <v>A</v>
      </c>
      <c r="D41" s="88" t="str">
        <f>Criteres!E41</f>
        <v>Pour chaque tableau de données complexe ayant un résumé, celui-ci est-il pertinent ?</v>
      </c>
      <c r="E41" s="13" t="s">
        <v>464</v>
      </c>
      <c r="F41" s="12"/>
      <c r="G41" s="19"/>
      <c r="H41" s="56"/>
      <c r="I41" s="55"/>
    </row>
    <row r="42" spans="1:9" ht="99.95"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464</v>
      </c>
      <c r="F42" s="12"/>
      <c r="G42" s="19"/>
      <c r="H42" s="58"/>
      <c r="I42" s="55"/>
    </row>
    <row r="43" spans="1:9" ht="99.95"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464</v>
      </c>
      <c r="F43" s="12"/>
      <c r="G43" s="19"/>
      <c r="H43" s="56"/>
      <c r="I43" s="55"/>
    </row>
    <row r="44" spans="1:9" ht="99.95" customHeight="1">
      <c r="A44" s="86" t="str">
        <f>Criteres!B44</f>
        <v>Tableaux</v>
      </c>
      <c r="B44" s="87" t="str">
        <f>Criteres!C44</f>
        <v>5.5</v>
      </c>
      <c r="C44" s="87" t="str">
        <f>Criteres!D44</f>
        <v>A</v>
      </c>
      <c r="D44" s="88" t="str">
        <f>Criteres!E44</f>
        <v>Pour chaque tableau de données ayant un titre, celui-ci est-il pertinent ?</v>
      </c>
      <c r="E44" s="13" t="s">
        <v>464</v>
      </c>
      <c r="F44" s="12"/>
      <c r="G44" s="19"/>
      <c r="H44" s="56"/>
      <c r="I44" s="55"/>
    </row>
    <row r="45" spans="1:9" ht="99.95"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464</v>
      </c>
      <c r="F45" s="12"/>
      <c r="G45" s="19"/>
      <c r="H45" s="56"/>
      <c r="I45" s="55"/>
    </row>
    <row r="46" spans="1:9" ht="99.95"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464</v>
      </c>
      <c r="F46" s="12"/>
      <c r="G46" s="19"/>
      <c r="H46" s="56"/>
      <c r="I46" s="55"/>
    </row>
    <row r="47" spans="1:9" ht="99.95"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464</v>
      </c>
      <c r="F47" s="12"/>
      <c r="G47" s="19"/>
      <c r="H47" s="56"/>
      <c r="I47" s="55"/>
    </row>
    <row r="48" spans="1:9" ht="99.95" customHeight="1">
      <c r="A48" s="86" t="str">
        <f>Criteres!B48</f>
        <v>Liens</v>
      </c>
      <c r="B48" s="87" t="str">
        <f>Criteres!C48</f>
        <v>6.1</v>
      </c>
      <c r="C48" s="87" t="str">
        <f>Criteres!D48</f>
        <v>A</v>
      </c>
      <c r="D48" s="88" t="str">
        <f>Criteres!E48</f>
        <v>Chaque lien est-il explicite (hors cas particuliers) ?</v>
      </c>
      <c r="E48" s="13" t="s">
        <v>464</v>
      </c>
      <c r="F48" s="12"/>
      <c r="G48" s="19"/>
      <c r="H48" s="56"/>
      <c r="I48" s="55"/>
    </row>
    <row r="49" spans="1:9" ht="99.95" customHeight="1">
      <c r="A49" s="86" t="str">
        <f>Criteres!B49</f>
        <v>Liens</v>
      </c>
      <c r="B49" s="87" t="str">
        <f>Criteres!C49</f>
        <v>6.2</v>
      </c>
      <c r="C49" s="87" t="str">
        <f>Criteres!D49</f>
        <v>A</v>
      </c>
      <c r="D49" s="88" t="str">
        <f>Criteres!E49</f>
        <v>Dans chaque page web, chaque lien, à l'exception des ancres, a-t-il un intitulé ?</v>
      </c>
      <c r="E49" s="13" t="s">
        <v>464</v>
      </c>
      <c r="F49" s="12"/>
      <c r="G49" s="19"/>
      <c r="H49" s="56"/>
      <c r="I49" s="55"/>
    </row>
    <row r="50" spans="1:9" ht="99.95"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customHeight="1">
      <c r="A51" s="86" t="str">
        <f>Criteres!B51</f>
        <v>Script</v>
      </c>
      <c r="B51" s="87" t="str">
        <f>Criteres!C51</f>
        <v>7.1</v>
      </c>
      <c r="C51" s="87" t="str">
        <f>Criteres!D51</f>
        <v>A</v>
      </c>
      <c r="D51" s="88" t="str">
        <f>Criteres!E51</f>
        <v>Chaque script est-il, si nécessaire, compatible avec les technologies d'assistance ?</v>
      </c>
      <c r="E51" s="13" t="s">
        <v>464</v>
      </c>
      <c r="F51" s="12"/>
      <c r="G51" s="19"/>
      <c r="H51" s="56"/>
      <c r="I51" s="55"/>
    </row>
    <row r="52" spans="1:9" ht="99.95" customHeight="1">
      <c r="A52" s="86" t="str">
        <f>Criteres!B52</f>
        <v>Script</v>
      </c>
      <c r="B52" s="87" t="str">
        <f>Criteres!C52</f>
        <v>7.2</v>
      </c>
      <c r="C52" s="87" t="str">
        <f>Criteres!D52</f>
        <v>A</v>
      </c>
      <c r="D52" s="88" t="str">
        <f>Criteres!E52</f>
        <v>Pour chaque script ayant une alternative, cette alternative est-elle pertinente ?</v>
      </c>
      <c r="E52" s="13" t="s">
        <v>464</v>
      </c>
      <c r="F52" s="12"/>
      <c r="G52" s="19"/>
      <c r="H52" s="56"/>
      <c r="I52" s="55"/>
    </row>
    <row r="53" spans="1:9" ht="99.95"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464</v>
      </c>
      <c r="F53" s="12"/>
      <c r="G53" s="19"/>
      <c r="H53" s="56"/>
      <c r="I53" s="55"/>
    </row>
    <row r="54" spans="1:9" ht="99.95"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464</v>
      </c>
      <c r="F54" s="12"/>
      <c r="G54" s="19"/>
      <c r="H54" s="56"/>
      <c r="I54" s="55"/>
    </row>
    <row r="55" spans="1:9" ht="99.95"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464</v>
      </c>
      <c r="F55" s="12"/>
      <c r="G55" s="19"/>
      <c r="H55" s="56"/>
      <c r="I55" s="55"/>
    </row>
    <row r="56" spans="1:9" ht="99.95"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customHeight="1">
      <c r="A57" s="86" t="str">
        <f>Criteres!B57</f>
        <v>Eléments obligatoires</v>
      </c>
      <c r="B57" s="87" t="str">
        <f>Criteres!C57</f>
        <v>8.1</v>
      </c>
      <c r="C57" s="87" t="str">
        <f>Criteres!D57</f>
        <v>A</v>
      </c>
      <c r="D57" s="88" t="str">
        <f>Criteres!E57</f>
        <v>Chaque page web est-elle définie par un type de document ?</v>
      </c>
      <c r="E57" s="13" t="s">
        <v>464</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464</v>
      </c>
      <c r="F58" s="12"/>
      <c r="G58" s="19"/>
      <c r="H58" s="56"/>
      <c r="I58" s="55"/>
    </row>
    <row r="59" spans="1:9" ht="99.95" customHeight="1">
      <c r="A59" s="86" t="str">
        <f>Criteres!B59</f>
        <v>Eléments obligatoires</v>
      </c>
      <c r="B59" s="87" t="str">
        <f>Criteres!C59</f>
        <v>8.3</v>
      </c>
      <c r="C59" s="87" t="str">
        <f>Criteres!D59</f>
        <v>A</v>
      </c>
      <c r="D59" s="88" t="str">
        <f>Criteres!E59</f>
        <v>Dans chaque page web, la langue par défaut est-elle présente ?</v>
      </c>
      <c r="E59" s="13" t="s">
        <v>464</v>
      </c>
      <c r="F59" s="12"/>
      <c r="G59" s="19"/>
      <c r="H59" s="56"/>
      <c r="I59" s="55"/>
    </row>
    <row r="60" spans="1:9" ht="99.95"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464</v>
      </c>
      <c r="F60" s="12"/>
      <c r="G60" s="19"/>
      <c r="H60" s="56"/>
      <c r="I60" s="55"/>
    </row>
    <row r="61" spans="1:9" ht="99.95" customHeight="1">
      <c r="A61" s="86" t="str">
        <f>Criteres!B61</f>
        <v>Eléments obligatoires</v>
      </c>
      <c r="B61" s="87" t="str">
        <f>Criteres!C61</f>
        <v>8.5</v>
      </c>
      <c r="C61" s="87" t="str">
        <f>Criteres!D61</f>
        <v>A</v>
      </c>
      <c r="D61" s="88" t="str">
        <f>Criteres!E61</f>
        <v>Chaque page web a-t-elle un titre de page ?</v>
      </c>
      <c r="E61" s="13" t="s">
        <v>464</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464</v>
      </c>
      <c r="F62" s="12"/>
      <c r="G62" s="19"/>
      <c r="H62" s="56"/>
      <c r="I62" s="55"/>
    </row>
    <row r="63" spans="1:9" ht="99.95"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464</v>
      </c>
      <c r="F63" s="12"/>
      <c r="G63" s="19"/>
      <c r="H63" s="56"/>
      <c r="I63" s="55"/>
    </row>
    <row r="64" spans="1:9" ht="99.95"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464</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464</v>
      </c>
      <c r="F65" s="12"/>
      <c r="G65" s="19"/>
      <c r="H65" s="56"/>
      <c r="I65" s="55"/>
    </row>
    <row r="66" spans="1:9" ht="99.95" customHeight="1">
      <c r="A66" s="86" t="str">
        <f>Criteres!B66</f>
        <v>Eléments obligatoires</v>
      </c>
      <c r="B66" s="87" t="str">
        <f>Criteres!C66</f>
        <v>8.10</v>
      </c>
      <c r="C66" s="87" t="str">
        <f>Criteres!D66</f>
        <v>A</v>
      </c>
      <c r="D66" s="88" t="str">
        <f>Criteres!E66</f>
        <v>Dans chaque page web, les changements du sens de lecture sont-ils signalés ?</v>
      </c>
      <c r="E66" s="13" t="s">
        <v>464</v>
      </c>
      <c r="F66" s="12"/>
      <c r="G66" s="19"/>
      <c r="H66" s="56"/>
      <c r="I66" s="55"/>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464</v>
      </c>
      <c r="F67" s="12"/>
      <c r="G67" s="19"/>
      <c r="H67" s="56"/>
      <c r="I67" s="55"/>
    </row>
    <row r="68" spans="1:9"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464</v>
      </c>
      <c r="F68" s="12"/>
      <c r="G68" s="19"/>
      <c r="H68" s="56"/>
      <c r="I68" s="55"/>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464</v>
      </c>
      <c r="F69" s="12"/>
      <c r="G69" s="19"/>
      <c r="H69" s="56"/>
      <c r="I69" s="55"/>
    </row>
    <row r="70" spans="1:9" ht="99.95" customHeight="1">
      <c r="A70" s="86" t="str">
        <f>Criteres!B70</f>
        <v>Structuration</v>
      </c>
      <c r="B70" s="87" t="str">
        <f>Criteres!C70</f>
        <v>9.4</v>
      </c>
      <c r="C70" s="87" t="str">
        <f>Criteres!D70</f>
        <v>A</v>
      </c>
      <c r="D70" s="88" t="str">
        <f>Criteres!E70</f>
        <v>Dans chaque page web, chaque citation est-elle correctement indiquée ?</v>
      </c>
      <c r="E70" s="13" t="s">
        <v>464</v>
      </c>
      <c r="F70" s="12"/>
      <c r="G70" s="19"/>
      <c r="H70" s="56"/>
      <c r="I70" s="55"/>
    </row>
    <row r="71" spans="1:9" ht="99.95"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464</v>
      </c>
      <c r="F73" s="12"/>
      <c r="G73" s="19"/>
      <c r="H73" s="56"/>
      <c r="I73" s="55"/>
    </row>
    <row r="74" spans="1:9" ht="99.95"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464</v>
      </c>
      <c r="F74" s="12"/>
      <c r="G74" s="19"/>
      <c r="H74" s="56"/>
      <c r="I74" s="55"/>
    </row>
    <row r="75" spans="1:9"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464</v>
      </c>
      <c r="F75" s="12"/>
      <c r="G75" s="19"/>
      <c r="H75" s="56"/>
      <c r="I75" s="55"/>
    </row>
    <row r="76" spans="1:9" ht="99.95"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464</v>
      </c>
      <c r="F76" s="12"/>
      <c r="G76" s="19"/>
      <c r="H76" s="56"/>
      <c r="I76" s="55"/>
    </row>
    <row r="77" spans="1:9" ht="99.95"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464</v>
      </c>
      <c r="F77" s="12"/>
      <c r="G77" s="19"/>
      <c r="H77" s="56"/>
      <c r="I77" s="55"/>
    </row>
    <row r="78" spans="1:9" ht="99.95"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464</v>
      </c>
      <c r="F78" s="12"/>
      <c r="G78" s="19"/>
      <c r="H78" s="56"/>
      <c r="I78" s="55"/>
    </row>
    <row r="79" spans="1:9" ht="99.95"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464</v>
      </c>
      <c r="F79" s="12"/>
      <c r="G79" s="19"/>
      <c r="H79" s="56"/>
      <c r="I79" s="55"/>
    </row>
    <row r="80" spans="1:9" ht="99.95"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464</v>
      </c>
      <c r="F80" s="12"/>
      <c r="G80" s="19"/>
      <c r="H80" s="56"/>
      <c r="I80" s="55"/>
    </row>
    <row r="81" spans="1:9" ht="99.95"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464</v>
      </c>
      <c r="F81" s="12"/>
      <c r="G81" s="19"/>
      <c r="H81" s="56"/>
      <c r="I81" s="55"/>
    </row>
    <row r="82" spans="1:9" ht="99.95"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464</v>
      </c>
      <c r="F82" s="12"/>
      <c r="G82" s="19"/>
      <c r="H82" s="56"/>
      <c r="I82" s="55"/>
    </row>
    <row r="83" spans="1:9" ht="99.95"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464</v>
      </c>
      <c r="F83" s="12"/>
      <c r="G83" s="19"/>
      <c r="H83" s="56"/>
      <c r="I83" s="55"/>
    </row>
    <row r="84" spans="1:9" ht="99.95"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464</v>
      </c>
      <c r="F84" s="12"/>
      <c r="G84" s="19"/>
      <c r="H84" s="56"/>
      <c r="I84" s="55"/>
    </row>
    <row r="85" spans="1:9" ht="99.95"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464</v>
      </c>
      <c r="F85" s="12"/>
      <c r="G85" s="19"/>
      <c r="H85" s="56"/>
      <c r="I85" s="55"/>
    </row>
    <row r="86" spans="1:9" ht="99.95"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464</v>
      </c>
      <c r="F86" s="12"/>
      <c r="G86" s="19"/>
      <c r="H86" s="56"/>
      <c r="I86" s="55"/>
    </row>
    <row r="87" spans="1:9" ht="99.95"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customHeight="1">
      <c r="A92" s="86" t="str">
        <f>Criteres!B92</f>
        <v>Formulaires</v>
      </c>
      <c r="B92" s="87" t="str">
        <f>Criteres!C92</f>
        <v>11.1</v>
      </c>
      <c r="C92" s="87" t="str">
        <f>Criteres!D92</f>
        <v>A</v>
      </c>
      <c r="D92" s="88" t="str">
        <f>Criteres!E92</f>
        <v>Chaque champ de formulaire a-t-il une étiquette ?</v>
      </c>
      <c r="E92" s="13" t="s">
        <v>464</v>
      </c>
      <c r="F92" s="12"/>
      <c r="G92" s="19"/>
      <c r="H92" s="56"/>
      <c r="I92" s="55"/>
    </row>
    <row r="93" spans="1:9" ht="99.95"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464</v>
      </c>
      <c r="F93" s="12"/>
      <c r="G93" s="19"/>
      <c r="H93" s="56"/>
      <c r="I93" s="55"/>
    </row>
    <row r="94" spans="1:9" ht="99.95"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464</v>
      </c>
      <c r="F94" s="12"/>
      <c r="G94" s="19"/>
      <c r="H94" s="56"/>
      <c r="I94" s="55"/>
    </row>
    <row r="95" spans="1:9" ht="99.95"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464</v>
      </c>
      <c r="F95" s="12"/>
      <c r="G95" s="19"/>
      <c r="H95" s="56"/>
      <c r="I95" s="55"/>
    </row>
    <row r="96" spans="1:9" ht="99.95" customHeight="1">
      <c r="A96" s="86" t="str">
        <f>Criteres!B96</f>
        <v>Formulaires</v>
      </c>
      <c r="B96" s="87" t="str">
        <f>Criteres!C96</f>
        <v>11.5</v>
      </c>
      <c r="C96" s="87" t="str">
        <f>Criteres!D96</f>
        <v>A</v>
      </c>
      <c r="D96" s="88" t="str">
        <f>Criteres!E96</f>
        <v>Dans chaque formulaire, les champs de même nature sont-ils regroupés, si nécessaire ?</v>
      </c>
      <c r="E96" s="13" t="s">
        <v>464</v>
      </c>
      <c r="F96" s="12"/>
      <c r="G96" s="19"/>
      <c r="H96" s="56"/>
      <c r="I96" s="55"/>
    </row>
    <row r="97" spans="1:9" ht="99.95" customHeight="1">
      <c r="A97" s="86" t="str">
        <f>Criteres!B97</f>
        <v>Formulaires</v>
      </c>
      <c r="B97" s="87" t="str">
        <f>Criteres!C97</f>
        <v>11.6</v>
      </c>
      <c r="C97" s="87" t="str">
        <f>Criteres!D97</f>
        <v>A</v>
      </c>
      <c r="D97" s="88" t="str">
        <f>Criteres!E97</f>
        <v>Dans chaque formulaire, chaque regroupement de champs de formulaire a-t-il une légende ?</v>
      </c>
      <c r="E97" s="13" t="s">
        <v>464</v>
      </c>
      <c r="F97" s="12"/>
      <c r="G97" s="19"/>
      <c r="H97" s="56"/>
      <c r="I97" s="55"/>
    </row>
    <row r="98" spans="1:9" ht="99.95"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464</v>
      </c>
      <c r="F98" s="12"/>
      <c r="G98" s="19"/>
      <c r="H98" s="56"/>
      <c r="I98" s="55"/>
    </row>
    <row r="99" spans="1:9" ht="99.95"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464</v>
      </c>
      <c r="F99" s="12"/>
      <c r="G99" s="19"/>
      <c r="H99" s="56"/>
      <c r="I99" s="55"/>
    </row>
    <row r="100" spans="1:9"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464</v>
      </c>
      <c r="F100" s="12"/>
      <c r="G100" s="19"/>
      <c r="H100" s="56"/>
      <c r="I100" s="55"/>
    </row>
    <row r="101" spans="1:9" ht="99.95"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464</v>
      </c>
      <c r="F101" s="12"/>
      <c r="G101" s="19"/>
      <c r="H101" s="56"/>
      <c r="I101" s="55"/>
    </row>
    <row r="102" spans="1:9" ht="99.95"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464</v>
      </c>
      <c r="F102" s="12"/>
      <c r="G102" s="19"/>
      <c r="H102" s="56"/>
      <c r="I102" s="55"/>
    </row>
    <row r="103" spans="1:9" ht="99.95"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464</v>
      </c>
      <c r="F103" s="12"/>
      <c r="G103" s="19"/>
      <c r="H103" s="56"/>
      <c r="I103" s="55"/>
    </row>
    <row r="104" spans="1:9" ht="99.95"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464</v>
      </c>
      <c r="F104" s="12"/>
      <c r="G104" s="19"/>
      <c r="H104" s="56"/>
      <c r="I104" s="55"/>
    </row>
    <row r="105" spans="1:9" ht="99.95"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464</v>
      </c>
      <c r="F108" s="12"/>
      <c r="G108" s="19"/>
      <c r="H108" s="56"/>
      <c r="I108" s="55"/>
    </row>
    <row r="109" spans="1:9" ht="99.95"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464</v>
      </c>
      <c r="F109" s="12"/>
      <c r="G109" s="19"/>
      <c r="H109" s="56"/>
      <c r="I109" s="55"/>
    </row>
    <row r="110" spans="1:9" ht="99.95" customHeight="1">
      <c r="A110" s="86" t="str">
        <f>Criteres!B110</f>
        <v>Navigation</v>
      </c>
      <c r="B110" s="87" t="str">
        <f>Criteres!C110</f>
        <v>12.3</v>
      </c>
      <c r="C110" s="87" t="str">
        <f>Criteres!D110</f>
        <v>AA</v>
      </c>
      <c r="D110" s="88" t="str">
        <f>Criteres!E110</f>
        <v>La page « plan du site » est-elle pertinente ?</v>
      </c>
      <c r="E110" s="13" t="s">
        <v>464</v>
      </c>
      <c r="F110" s="12"/>
      <c r="G110" s="19"/>
      <c r="H110" s="56"/>
      <c r="I110" s="55"/>
    </row>
    <row r="111" spans="1:9" ht="99.95"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464</v>
      </c>
      <c r="F111" s="12"/>
      <c r="G111" s="19"/>
      <c r="H111" s="56"/>
      <c r="I111" s="55"/>
    </row>
    <row r="112" spans="1:9" ht="99.95"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464</v>
      </c>
      <c r="F112" s="12"/>
      <c r="G112" s="19"/>
      <c r="H112" s="56"/>
      <c r="I112" s="55"/>
    </row>
    <row r="113" spans="1:9" ht="99.95"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464</v>
      </c>
      <c r="F113" s="12"/>
      <c r="G113" s="19"/>
      <c r="H113" s="56"/>
      <c r="I113" s="55"/>
    </row>
    <row r="114" spans="1:9" ht="99.95"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464</v>
      </c>
      <c r="F114" s="12"/>
      <c r="G114" s="19"/>
      <c r="H114" s="56"/>
      <c r="I114" s="55"/>
    </row>
    <row r="115" spans="1:9" ht="99.95" customHeight="1">
      <c r="A115" s="86" t="str">
        <f>Criteres!B115</f>
        <v>Navigation</v>
      </c>
      <c r="B115" s="87" t="str">
        <f>Criteres!C115</f>
        <v>12.8</v>
      </c>
      <c r="C115" s="87" t="str">
        <f>Criteres!D115</f>
        <v>A</v>
      </c>
      <c r="D115" s="88" t="str">
        <f>Criteres!E115</f>
        <v>Dans chaque page web, l'ordre de tabulation est-il cohérent ?</v>
      </c>
      <c r="E115" s="13" t="s">
        <v>464</v>
      </c>
      <c r="F115" s="12"/>
      <c r="G115" s="19"/>
      <c r="H115" s="56"/>
      <c r="I115" s="55"/>
    </row>
    <row r="116" spans="1:9" ht="99.95"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464</v>
      </c>
      <c r="F116" s="12"/>
      <c r="G116" s="19"/>
      <c r="H116" s="56"/>
      <c r="I116" s="55"/>
    </row>
    <row r="117" spans="1:9" ht="99.95"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464</v>
      </c>
      <c r="F117" s="12"/>
      <c r="G117" s="19"/>
      <c r="H117" s="56"/>
      <c r="I117" s="55"/>
    </row>
    <row r="118" spans="1:9" ht="99.95"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464</v>
      </c>
      <c r="F118" s="12"/>
      <c r="G118" s="19"/>
      <c r="H118" s="56"/>
      <c r="I118" s="55"/>
    </row>
    <row r="119" spans="1:9" ht="99.95"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464</v>
      </c>
      <c r="F122" s="12"/>
      <c r="G122" s="19"/>
      <c r="H122" s="56"/>
      <c r="I122" s="55"/>
    </row>
    <row r="123" spans="1:9" ht="99.95"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464</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464</v>
      </c>
      <c r="F124" s="12"/>
      <c r="G124" s="19"/>
      <c r="H124" s="56"/>
      <c r="I124" s="55"/>
    </row>
    <row r="125" spans="1:9" ht="99.95"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464</v>
      </c>
      <c r="F125" s="12"/>
      <c r="G125" s="19"/>
      <c r="H125" s="56"/>
      <c r="I125" s="55"/>
    </row>
    <row r="126" spans="1:9" ht="99.95"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464</v>
      </c>
      <c r="F126" s="12"/>
      <c r="G126" s="19"/>
      <c r="H126" s="56"/>
      <c r="I126" s="55"/>
    </row>
    <row r="127" spans="1:9" ht="99.95"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464</v>
      </c>
      <c r="F127" s="12"/>
      <c r="G127" s="19"/>
      <c r="H127" s="56"/>
      <c r="I127" s="55"/>
    </row>
    <row r="128" spans="1:9" ht="99.95"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464</v>
      </c>
      <c r="F128" s="12"/>
      <c r="G128" s="19"/>
      <c r="H128" s="56"/>
      <c r="I128" s="55"/>
    </row>
    <row r="129" spans="1:9" ht="99.95"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464</v>
      </c>
      <c r="F129" s="12"/>
      <c r="G129" s="19"/>
      <c r="H129" s="56"/>
      <c r="I129" s="55"/>
    </row>
    <row r="130" spans="1:9" ht="99.95"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464</v>
      </c>
      <c r="F130" s="12"/>
      <c r="G130" s="19"/>
      <c r="H130" s="56"/>
      <c r="I130" s="55"/>
    </row>
    <row r="131" spans="1:9" ht="99.95"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464</v>
      </c>
      <c r="F131" s="12"/>
      <c r="G131" s="19"/>
      <c r="H131" s="56"/>
      <c r="I131" s="55"/>
    </row>
    <row r="132" spans="1:9" ht="99.95"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464</v>
      </c>
      <c r="F132" s="12"/>
      <c r="G132" s="19"/>
      <c r="H132" s="56"/>
      <c r="I132" s="55"/>
    </row>
    <row r="133" spans="1:9" ht="99.95"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464</v>
      </c>
      <c r="F133" s="12"/>
      <c r="G133" s="19"/>
      <c r="H133" s="56"/>
      <c r="I133" s="55"/>
    </row>
    <row r="134" spans="1:9" ht="99.95"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3" xr:uid="{00000000-0009-0000-0000-00002A000000}"/>
  <mergeCells count="2">
    <mergeCell ref="A1:C1"/>
    <mergeCell ref="A2:C2"/>
  </mergeCells>
  <conditionalFormatting sqref="E5:E136">
    <cfRule type="cellIs" dxfId="48" priority="10" operator="equal">
      <formula>"c"</formula>
    </cfRule>
    <cfRule type="cellIs" dxfId="47" priority="11" operator="equal">
      <formula>"nc"</formula>
    </cfRule>
    <cfRule type="cellIs" dxfId="46" priority="12" operator="equal">
      <formula>"na"</formula>
    </cfRule>
    <cfRule type="cellIs" dxfId="45" priority="13" operator="equal">
      <formula>"nt"</formula>
    </cfRule>
  </conditionalFormatting>
  <conditionalFormatting sqref="F4:F136">
    <cfRule type="cellIs" dxfId="44" priority="9" operator="equal">
      <formula>"D"</formula>
    </cfRule>
  </conditionalFormatting>
  <conditionalFormatting sqref="E137:E140">
    <cfRule type="cellIs" dxfId="43" priority="5" operator="equal">
      <formula>"c"</formula>
    </cfRule>
    <cfRule type="cellIs" dxfId="42" priority="6" operator="equal">
      <formula>"nc"</formula>
    </cfRule>
    <cfRule type="cellIs" dxfId="41" priority="7" operator="equal">
      <formula>"na"</formula>
    </cfRule>
    <cfRule type="cellIs" dxfId="40" priority="8" operator="equal">
      <formula>"nt"</formula>
    </cfRule>
  </conditionalFormatting>
  <conditionalFormatting sqref="E4">
    <cfRule type="cellIs" dxfId="39" priority="1" operator="equal">
      <formula>"c"</formula>
    </cfRule>
    <cfRule type="cellIs" dxfId="38" priority="2" operator="equal">
      <formula>"nc"</formula>
    </cfRule>
    <cfRule type="cellIs" dxfId="37" priority="3" operator="equal">
      <formula>"na"</formula>
    </cfRule>
    <cfRule type="cellIs" dxfId="36" priority="4" operator="equal">
      <formula>"nt"</formula>
    </cfRule>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7"/>
  <dimension ref="A1:AMJ140"/>
  <sheetViews>
    <sheetView workbookViewId="0">
      <selection activeCell="I2" sqref="I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18" width="8.7109375" style="7"/>
    <col min="1019" max="16384" width="8.7109375" style="6"/>
  </cols>
  <sheetData>
    <row r="1" spans="1:1024">
      <c r="A1" s="206" t="s">
        <v>457</v>
      </c>
      <c r="B1" s="206"/>
      <c r="C1" s="206"/>
      <c r="D1" s="119" t="str">
        <f>IF(LOOKUP(I1,Echantillon!A10:A67,Echantillon!B10:B67)&lt;&gt;0,LOOKUP(I1,Echantillon!A10:A67,Echantillon!B10:B67),"-")</f>
        <v>-</v>
      </c>
      <c r="E1" s="119"/>
      <c r="F1" s="119"/>
      <c r="G1" s="119"/>
      <c r="H1" s="119"/>
      <c r="I1" s="75" t="s">
        <v>125</v>
      </c>
    </row>
    <row r="2" spans="1:1024">
      <c r="A2" s="207" t="s">
        <v>458</v>
      </c>
      <c r="B2" s="207"/>
      <c r="C2" s="207"/>
      <c r="D2" s="120" t="str">
        <f>IF(LOOKUP(I1,Echantillon!A10:A67,Echantillon!C10:C67)&lt;&gt;0,LOOKUP(I1,Echantillon!A10:A67,Echantillon!C10:C67),"-")</f>
        <v>-</v>
      </c>
      <c r="E2" s="120"/>
      <c r="F2" s="120"/>
      <c r="G2" s="120"/>
      <c r="H2" s="120"/>
      <c r="I2" s="52"/>
    </row>
    <row r="3" spans="1:1024" s="89" customFormat="1" ht="69.95" customHeight="1">
      <c r="A3" s="47" t="s">
        <v>438</v>
      </c>
      <c r="B3" s="47" t="s">
        <v>128</v>
      </c>
      <c r="C3" s="47" t="s">
        <v>129</v>
      </c>
      <c r="D3" s="47" t="s">
        <v>130</v>
      </c>
      <c r="E3" s="47" t="s">
        <v>459</v>
      </c>
      <c r="F3" s="47" t="s">
        <v>460</v>
      </c>
      <c r="G3" s="49" t="s">
        <v>461</v>
      </c>
      <c r="H3" s="49" t="s">
        <v>462</v>
      </c>
      <c r="I3" s="49" t="s">
        <v>463</v>
      </c>
      <c r="AME3" s="72"/>
      <c r="AMF3" s="72"/>
      <c r="AMG3" s="72"/>
      <c r="AMH3" s="72"/>
      <c r="AMI3" s="72"/>
      <c r="AMJ3" s="72"/>
    </row>
    <row r="4" spans="1:1024" s="7" customFormat="1" ht="99.95" customHeight="1">
      <c r="A4" s="86" t="str">
        <f>Criteres!B4</f>
        <v>Images</v>
      </c>
      <c r="B4" s="87" t="str">
        <f>Criteres!C4</f>
        <v>1.1</v>
      </c>
      <c r="C4" s="87" t="str">
        <f>Criteres!D4</f>
        <v>A</v>
      </c>
      <c r="D4" s="88" t="str">
        <f>Criteres!E4</f>
        <v>Chaque image porteuse d'information a-t-elle une alternative textuelle ?</v>
      </c>
      <c r="E4" s="13" t="s">
        <v>464</v>
      </c>
      <c r="F4" s="12"/>
      <c r="G4" s="113"/>
      <c r="H4" s="56"/>
      <c r="I4" s="57"/>
      <c r="AME4" s="6"/>
      <c r="AMF4" s="6"/>
      <c r="AMG4" s="6"/>
      <c r="AMH4" s="6"/>
      <c r="AMI4" s="6"/>
      <c r="AMJ4" s="6"/>
    </row>
    <row r="5" spans="1:1024" s="7" customFormat="1" ht="99.95" customHeight="1">
      <c r="A5" s="86" t="str">
        <f>Criteres!B5</f>
        <v>Images</v>
      </c>
      <c r="B5" s="87" t="str">
        <f>Criteres!C5</f>
        <v>1.2</v>
      </c>
      <c r="C5" s="87" t="str">
        <f>Criteres!D5</f>
        <v>A</v>
      </c>
      <c r="D5" s="88" t="str">
        <f>Criteres!E5</f>
        <v>Chaque image de décoration est-elle correctement ignorée par les technologies d'assistance ?</v>
      </c>
      <c r="E5" s="13" t="s">
        <v>464</v>
      </c>
      <c r="F5" s="12"/>
      <c r="G5" s="19"/>
      <c r="H5" s="56"/>
      <c r="I5" s="55"/>
      <c r="AME5" s="6"/>
      <c r="AMF5" s="6"/>
      <c r="AMG5" s="6"/>
      <c r="AMH5" s="6"/>
      <c r="AMI5" s="6"/>
      <c r="AMJ5" s="6"/>
    </row>
    <row r="6" spans="1:1024" s="7" customFormat="1" ht="99.95"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464</v>
      </c>
      <c r="F6" s="12"/>
      <c r="G6" s="19"/>
      <c r="H6" s="56"/>
      <c r="I6" s="55"/>
      <c r="AME6" s="6"/>
      <c r="AMF6" s="6"/>
      <c r="AMG6" s="6"/>
      <c r="AMH6" s="6"/>
      <c r="AMI6" s="6"/>
      <c r="AMJ6" s="6"/>
    </row>
    <row r="7" spans="1:1024" ht="99.95"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464</v>
      </c>
      <c r="F7" s="12"/>
      <c r="G7" s="19"/>
      <c r="H7" s="56"/>
      <c r="I7" s="55"/>
    </row>
    <row r="8" spans="1:1024" ht="99.95"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464</v>
      </c>
      <c r="F8" s="12"/>
      <c r="G8" s="19"/>
      <c r="H8" s="56"/>
      <c r="I8" s="55"/>
    </row>
    <row r="9" spans="1:1024" ht="99.95" customHeight="1">
      <c r="A9" s="86" t="str">
        <f>Criteres!B9</f>
        <v>Images</v>
      </c>
      <c r="B9" s="87" t="str">
        <f>Criteres!C9</f>
        <v>1.6</v>
      </c>
      <c r="C9" s="87" t="str">
        <f>Criteres!D9</f>
        <v>A</v>
      </c>
      <c r="D9" s="88" t="str">
        <f>Criteres!E9</f>
        <v>Chaque image porteuse d'information a-t-elle, si nécessaire, une description détaillée ?</v>
      </c>
      <c r="E9" s="13" t="s">
        <v>464</v>
      </c>
      <c r="F9" s="12"/>
      <c r="G9" s="19"/>
      <c r="H9" s="56"/>
      <c r="I9" s="55"/>
    </row>
    <row r="10" spans="1:1024" ht="99.95"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464</v>
      </c>
      <c r="F10" s="12"/>
      <c r="G10" s="19"/>
      <c r="H10" s="56"/>
      <c r="I10" s="55"/>
    </row>
    <row r="11" spans="1:1024" ht="99.95"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464</v>
      </c>
      <c r="F11" s="12"/>
      <c r="G11" s="19"/>
      <c r="H11" s="56"/>
      <c r="I11" s="55"/>
    </row>
    <row r="12" spans="1:1024" ht="99.95" customHeight="1">
      <c r="A12" s="86" t="str">
        <f>Criteres!B12</f>
        <v>Images</v>
      </c>
      <c r="B12" s="87" t="str">
        <f>Criteres!C12</f>
        <v>1.9</v>
      </c>
      <c r="C12" s="87" t="str">
        <f>Criteres!D12</f>
        <v>A</v>
      </c>
      <c r="D12" s="88" t="str">
        <f>Criteres!E12</f>
        <v>Chaque légende d'image est-elle, si nécessaire, correctement reliée à l'image correspondante ?</v>
      </c>
      <c r="E12" s="13" t="s">
        <v>464</v>
      </c>
      <c r="F12" s="12"/>
      <c r="G12" s="19"/>
      <c r="H12" s="56"/>
      <c r="I12" s="55"/>
    </row>
    <row r="13" spans="1:1024" ht="99.95"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customHeight="1">
      <c r="A14" s="86" t="str">
        <f>Criteres!B14</f>
        <v>Cadres</v>
      </c>
      <c r="B14" s="87" t="str">
        <f>Criteres!C14</f>
        <v>2.1</v>
      </c>
      <c r="C14" s="87" t="str">
        <f>Criteres!D14</f>
        <v>A</v>
      </c>
      <c r="D14" s="88" t="str">
        <f>Criteres!E14</f>
        <v>Chaque cadre a-t-il un titre de cadre ?</v>
      </c>
      <c r="E14" s="13" t="s">
        <v>464</v>
      </c>
      <c r="F14" s="12"/>
      <c r="G14" s="19"/>
      <c r="H14" s="56"/>
      <c r="I14" s="55"/>
    </row>
    <row r="15" spans="1:1024" ht="99.95" customHeight="1">
      <c r="A15" s="86" t="str">
        <f>Criteres!B15</f>
        <v>Cadres</v>
      </c>
      <c r="B15" s="87" t="str">
        <f>Criteres!C15</f>
        <v>2.2</v>
      </c>
      <c r="C15" s="87" t="str">
        <f>Criteres!D15</f>
        <v>A</v>
      </c>
      <c r="D15" s="88" t="str">
        <f>Criteres!E15</f>
        <v>Pour chaque cadre ayant un titre de cadre, ce titre de cadre est-il pertinent ?</v>
      </c>
      <c r="E15" s="13" t="s">
        <v>464</v>
      </c>
      <c r="F15" s="12"/>
      <c r="G15" s="19"/>
      <c r="H15" s="56"/>
      <c r="I15" s="55"/>
    </row>
    <row r="16" spans="1:1024" ht="99.95"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464</v>
      </c>
      <c r="F16" s="12"/>
      <c r="G16" s="19"/>
      <c r="H16" s="56"/>
      <c r="I16" s="55"/>
    </row>
    <row r="17" spans="1:9" ht="99.95"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464</v>
      </c>
      <c r="F17" s="12"/>
      <c r="G17" s="19"/>
      <c r="H17" s="56"/>
      <c r="I17" s="55"/>
    </row>
    <row r="18" spans="1:9" ht="99.95"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464</v>
      </c>
      <c r="F18" s="12"/>
      <c r="G18" s="19"/>
      <c r="H18" s="56"/>
      <c r="I18" s="55"/>
    </row>
    <row r="19" spans="1:9" ht="99.95"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464</v>
      </c>
      <c r="F20" s="12"/>
      <c r="G20" s="19"/>
      <c r="H20" s="56"/>
      <c r="I20" s="55"/>
    </row>
    <row r="21" spans="1:9" ht="99.95"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464</v>
      </c>
      <c r="F21" s="12"/>
      <c r="G21" s="19"/>
      <c r="H21" s="56"/>
      <c r="I21" s="55"/>
    </row>
    <row r="22" spans="1:9" ht="99.95"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464</v>
      </c>
      <c r="F22" s="12"/>
      <c r="G22" s="19"/>
      <c r="H22" s="56"/>
      <c r="I22" s="55"/>
    </row>
    <row r="23" spans="1:9" ht="99.95"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464</v>
      </c>
      <c r="F23" s="12"/>
      <c r="G23" s="19"/>
      <c r="H23" s="56"/>
      <c r="I23" s="55"/>
    </row>
    <row r="24" spans="1:9" ht="99.95"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464</v>
      </c>
      <c r="F24" s="12"/>
      <c r="G24" s="19"/>
      <c r="H24" s="56"/>
      <c r="I24" s="55"/>
    </row>
    <row r="25" spans="1:9" ht="99.95"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464</v>
      </c>
      <c r="F25" s="12"/>
      <c r="G25" s="19"/>
      <c r="H25" s="56"/>
      <c r="I25" s="55"/>
    </row>
    <row r="26" spans="1:9" ht="99.95" customHeight="1">
      <c r="A26" s="86" t="str">
        <f>Criteres!B26</f>
        <v>Multimédia</v>
      </c>
      <c r="B26" s="87" t="str">
        <f>Criteres!C26</f>
        <v>4.7</v>
      </c>
      <c r="C26" s="87" t="str">
        <f>Criteres!D26</f>
        <v>A</v>
      </c>
      <c r="D26" s="88" t="str">
        <f>Criteres!E26</f>
        <v>Chaque média temporel est-il clairement identifiable (hors cas particuliers) ?</v>
      </c>
      <c r="E26" s="13" t="s">
        <v>464</v>
      </c>
      <c r="F26" s="12"/>
      <c r="G26" s="19"/>
      <c r="H26" s="56"/>
      <c r="I26" s="55"/>
    </row>
    <row r="27" spans="1:9" ht="99.95" customHeight="1">
      <c r="A27" s="86" t="str">
        <f>Criteres!B27</f>
        <v>Multimédia</v>
      </c>
      <c r="B27" s="87" t="str">
        <f>Criteres!C27</f>
        <v>4.8</v>
      </c>
      <c r="C27" s="87" t="str">
        <f>Criteres!D27</f>
        <v>A</v>
      </c>
      <c r="D27" s="88" t="str">
        <f>Criteres!E27</f>
        <v>Chaque média non temporel a-t-il, si nécessaire, une alternative (hors cas particuliers) ?</v>
      </c>
      <c r="E27" s="13" t="s">
        <v>464</v>
      </c>
      <c r="F27" s="12"/>
      <c r="G27" s="19"/>
      <c r="H27" s="56"/>
      <c r="I27" s="55"/>
    </row>
    <row r="28" spans="1:9" ht="99.95" customHeight="1">
      <c r="A28" s="86" t="str">
        <f>Criteres!B28</f>
        <v>Multimédia</v>
      </c>
      <c r="B28" s="87" t="str">
        <f>Criteres!C28</f>
        <v>4.9</v>
      </c>
      <c r="C28" s="87" t="str">
        <f>Criteres!D28</f>
        <v>A</v>
      </c>
      <c r="D28" s="88" t="str">
        <f>Criteres!E28</f>
        <v>Pour chaque média non temporel ayant une alternative, cette alternative est-elle pertinente ?</v>
      </c>
      <c r="E28" s="13" t="s">
        <v>464</v>
      </c>
      <c r="F28" s="12"/>
      <c r="G28" s="19"/>
      <c r="H28" s="56"/>
      <c r="I28" s="55"/>
    </row>
    <row r="29" spans="1:9" ht="99.95" customHeight="1">
      <c r="A29" s="86" t="str">
        <f>Criteres!B29</f>
        <v>Multimédia</v>
      </c>
      <c r="B29" s="87" t="str">
        <f>Criteres!C29</f>
        <v>4.10</v>
      </c>
      <c r="C29" s="87" t="str">
        <f>Criteres!D29</f>
        <v>A</v>
      </c>
      <c r="D29" s="88" t="str">
        <f>Criteres!E29</f>
        <v>Chaque son déclenché automatiquement est-il contrôlable par l'utilisateur ?</v>
      </c>
      <c r="E29" s="13" t="s">
        <v>464</v>
      </c>
      <c r="F29" s="12"/>
      <c r="G29" s="19"/>
      <c r="H29" s="56"/>
      <c r="I29" s="55"/>
    </row>
    <row r="30" spans="1:9" ht="99.95"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464</v>
      </c>
      <c r="F30" s="12"/>
      <c r="G30" s="19"/>
      <c r="H30" s="56"/>
      <c r="I30" s="55"/>
    </row>
    <row r="31" spans="1:9" ht="99.95"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464</v>
      </c>
      <c r="F31" s="12"/>
      <c r="G31" s="19"/>
      <c r="H31" s="56"/>
      <c r="I31" s="55"/>
    </row>
    <row r="32" spans="1:9" ht="99.95"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464</v>
      </c>
      <c r="F32" s="12"/>
      <c r="G32" s="19"/>
      <c r="H32" s="56"/>
      <c r="I32" s="55"/>
    </row>
    <row r="33" spans="1:9" ht="99.95"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customHeight="1">
      <c r="A40" s="86" t="str">
        <f>Criteres!B40</f>
        <v>Tableaux</v>
      </c>
      <c r="B40" s="87" t="str">
        <f>Criteres!C40</f>
        <v>5.1</v>
      </c>
      <c r="C40" s="87" t="str">
        <f>Criteres!D40</f>
        <v>A</v>
      </c>
      <c r="D40" s="88" t="str">
        <f>Criteres!E40</f>
        <v>Chaque tableau de données complexe a-t-il un résumé ?</v>
      </c>
      <c r="E40" s="13" t="s">
        <v>464</v>
      </c>
      <c r="F40" s="12"/>
      <c r="G40" s="19"/>
      <c r="H40" s="56"/>
      <c r="I40" s="55"/>
    </row>
    <row r="41" spans="1:9" ht="99.95" customHeight="1">
      <c r="A41" s="86" t="str">
        <f>Criteres!B41</f>
        <v>Tableaux</v>
      </c>
      <c r="B41" s="87" t="str">
        <f>Criteres!C41</f>
        <v>5.2</v>
      </c>
      <c r="C41" s="87" t="str">
        <f>Criteres!D41</f>
        <v>A</v>
      </c>
      <c r="D41" s="88" t="str">
        <f>Criteres!E41</f>
        <v>Pour chaque tableau de données complexe ayant un résumé, celui-ci est-il pertinent ?</v>
      </c>
      <c r="E41" s="13" t="s">
        <v>464</v>
      </c>
      <c r="F41" s="12"/>
      <c r="G41" s="19"/>
      <c r="H41" s="56"/>
      <c r="I41" s="55"/>
    </row>
    <row r="42" spans="1:9" ht="99.95"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464</v>
      </c>
      <c r="F42" s="12"/>
      <c r="G42" s="19"/>
      <c r="H42" s="58"/>
      <c r="I42" s="55"/>
    </row>
    <row r="43" spans="1:9" ht="99.95"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464</v>
      </c>
      <c r="F43" s="12"/>
      <c r="G43" s="19"/>
      <c r="H43" s="56"/>
      <c r="I43" s="55"/>
    </row>
    <row r="44" spans="1:9" ht="99.95" customHeight="1">
      <c r="A44" s="86" t="str">
        <f>Criteres!B44</f>
        <v>Tableaux</v>
      </c>
      <c r="B44" s="87" t="str">
        <f>Criteres!C44</f>
        <v>5.5</v>
      </c>
      <c r="C44" s="87" t="str">
        <f>Criteres!D44</f>
        <v>A</v>
      </c>
      <c r="D44" s="88" t="str">
        <f>Criteres!E44</f>
        <v>Pour chaque tableau de données ayant un titre, celui-ci est-il pertinent ?</v>
      </c>
      <c r="E44" s="13" t="s">
        <v>464</v>
      </c>
      <c r="F44" s="12"/>
      <c r="G44" s="19"/>
      <c r="H44" s="56"/>
      <c r="I44" s="55"/>
    </row>
    <row r="45" spans="1:9" ht="99.95"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464</v>
      </c>
      <c r="F45" s="12"/>
      <c r="G45" s="19"/>
      <c r="H45" s="56"/>
      <c r="I45" s="55"/>
    </row>
    <row r="46" spans="1:9" ht="99.95"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464</v>
      </c>
      <c r="F46" s="12"/>
      <c r="G46" s="19"/>
      <c r="H46" s="56"/>
      <c r="I46" s="55"/>
    </row>
    <row r="47" spans="1:9" ht="99.95"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464</v>
      </c>
      <c r="F47" s="12"/>
      <c r="G47" s="19"/>
      <c r="H47" s="56"/>
      <c r="I47" s="55"/>
    </row>
    <row r="48" spans="1:9" ht="99.95" customHeight="1">
      <c r="A48" s="86" t="str">
        <f>Criteres!B48</f>
        <v>Liens</v>
      </c>
      <c r="B48" s="87" t="str">
        <f>Criteres!C48</f>
        <v>6.1</v>
      </c>
      <c r="C48" s="87" t="str">
        <f>Criteres!D48</f>
        <v>A</v>
      </c>
      <c r="D48" s="88" t="str">
        <f>Criteres!E48</f>
        <v>Chaque lien est-il explicite (hors cas particuliers) ?</v>
      </c>
      <c r="E48" s="13" t="s">
        <v>464</v>
      </c>
      <c r="F48" s="12"/>
      <c r="G48" s="19"/>
      <c r="H48" s="56"/>
      <c r="I48" s="55"/>
    </row>
    <row r="49" spans="1:9" ht="99.95" customHeight="1">
      <c r="A49" s="86" t="str">
        <f>Criteres!B49</f>
        <v>Liens</v>
      </c>
      <c r="B49" s="87" t="str">
        <f>Criteres!C49</f>
        <v>6.2</v>
      </c>
      <c r="C49" s="87" t="str">
        <f>Criteres!D49</f>
        <v>A</v>
      </c>
      <c r="D49" s="88" t="str">
        <f>Criteres!E49</f>
        <v>Dans chaque page web, chaque lien, à l'exception des ancres, a-t-il un intitulé ?</v>
      </c>
      <c r="E49" s="13" t="s">
        <v>464</v>
      </c>
      <c r="F49" s="12"/>
      <c r="G49" s="19"/>
      <c r="H49" s="56"/>
      <c r="I49" s="55"/>
    </row>
    <row r="50" spans="1:9" ht="99.95"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customHeight="1">
      <c r="A51" s="86" t="str">
        <f>Criteres!B51</f>
        <v>Script</v>
      </c>
      <c r="B51" s="87" t="str">
        <f>Criteres!C51</f>
        <v>7.1</v>
      </c>
      <c r="C51" s="87" t="str">
        <f>Criteres!D51</f>
        <v>A</v>
      </c>
      <c r="D51" s="88" t="str">
        <f>Criteres!E51</f>
        <v>Chaque script est-il, si nécessaire, compatible avec les technologies d'assistance ?</v>
      </c>
      <c r="E51" s="13" t="s">
        <v>464</v>
      </c>
      <c r="F51" s="12"/>
      <c r="G51" s="19"/>
      <c r="H51" s="56"/>
      <c r="I51" s="55"/>
    </row>
    <row r="52" spans="1:9" ht="99.95" customHeight="1">
      <c r="A52" s="86" t="str">
        <f>Criteres!B52</f>
        <v>Script</v>
      </c>
      <c r="B52" s="87" t="str">
        <f>Criteres!C52</f>
        <v>7.2</v>
      </c>
      <c r="C52" s="87" t="str">
        <f>Criteres!D52</f>
        <v>A</v>
      </c>
      <c r="D52" s="88" t="str">
        <f>Criteres!E52</f>
        <v>Pour chaque script ayant une alternative, cette alternative est-elle pertinente ?</v>
      </c>
      <c r="E52" s="13" t="s">
        <v>464</v>
      </c>
      <c r="F52" s="12"/>
      <c r="G52" s="19"/>
      <c r="H52" s="56"/>
      <c r="I52" s="55"/>
    </row>
    <row r="53" spans="1:9" ht="99.95"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464</v>
      </c>
      <c r="F53" s="12"/>
      <c r="G53" s="19"/>
      <c r="H53" s="56"/>
      <c r="I53" s="55"/>
    </row>
    <row r="54" spans="1:9" ht="99.95"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464</v>
      </c>
      <c r="F54" s="12"/>
      <c r="G54" s="19"/>
      <c r="H54" s="56"/>
      <c r="I54" s="55"/>
    </row>
    <row r="55" spans="1:9" ht="99.95"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464</v>
      </c>
      <c r="F55" s="12"/>
      <c r="G55" s="19"/>
      <c r="H55" s="56"/>
      <c r="I55" s="55"/>
    </row>
    <row r="56" spans="1:9" ht="99.95"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customHeight="1">
      <c r="A57" s="86" t="str">
        <f>Criteres!B57</f>
        <v>Eléments obligatoires</v>
      </c>
      <c r="B57" s="87" t="str">
        <f>Criteres!C57</f>
        <v>8.1</v>
      </c>
      <c r="C57" s="87" t="str">
        <f>Criteres!D57</f>
        <v>A</v>
      </c>
      <c r="D57" s="88" t="str">
        <f>Criteres!E57</f>
        <v>Chaque page web est-elle définie par un type de document ?</v>
      </c>
      <c r="E57" s="13" t="s">
        <v>464</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464</v>
      </c>
      <c r="F58" s="12"/>
      <c r="G58" s="19"/>
      <c r="H58" s="56"/>
      <c r="I58" s="55"/>
    </row>
    <row r="59" spans="1:9" ht="99.95" customHeight="1">
      <c r="A59" s="86" t="str">
        <f>Criteres!B59</f>
        <v>Eléments obligatoires</v>
      </c>
      <c r="B59" s="87" t="str">
        <f>Criteres!C59</f>
        <v>8.3</v>
      </c>
      <c r="C59" s="87" t="str">
        <f>Criteres!D59</f>
        <v>A</v>
      </c>
      <c r="D59" s="88" t="str">
        <f>Criteres!E59</f>
        <v>Dans chaque page web, la langue par défaut est-elle présente ?</v>
      </c>
      <c r="E59" s="13" t="s">
        <v>464</v>
      </c>
      <c r="F59" s="12"/>
      <c r="G59" s="19"/>
      <c r="H59" s="56"/>
      <c r="I59" s="55"/>
    </row>
    <row r="60" spans="1:9" ht="99.95"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464</v>
      </c>
      <c r="F60" s="12"/>
      <c r="G60" s="19"/>
      <c r="H60" s="56"/>
      <c r="I60" s="55"/>
    </row>
    <row r="61" spans="1:9" ht="99.95" customHeight="1">
      <c r="A61" s="86" t="str">
        <f>Criteres!B61</f>
        <v>Eléments obligatoires</v>
      </c>
      <c r="B61" s="87" t="str">
        <f>Criteres!C61</f>
        <v>8.5</v>
      </c>
      <c r="C61" s="87" t="str">
        <f>Criteres!D61</f>
        <v>A</v>
      </c>
      <c r="D61" s="88" t="str">
        <f>Criteres!E61</f>
        <v>Chaque page web a-t-elle un titre de page ?</v>
      </c>
      <c r="E61" s="13" t="s">
        <v>464</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464</v>
      </c>
      <c r="F62" s="12"/>
      <c r="G62" s="19"/>
      <c r="H62" s="56"/>
      <c r="I62" s="55"/>
    </row>
    <row r="63" spans="1:9" ht="99.95"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464</v>
      </c>
      <c r="F63" s="12"/>
      <c r="G63" s="19"/>
      <c r="H63" s="56"/>
      <c r="I63" s="55"/>
    </row>
    <row r="64" spans="1:9" ht="99.95"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464</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464</v>
      </c>
      <c r="F65" s="12"/>
      <c r="G65" s="19"/>
      <c r="H65" s="56"/>
      <c r="I65" s="55"/>
    </row>
    <row r="66" spans="1:9" ht="99.95" customHeight="1">
      <c r="A66" s="86" t="str">
        <f>Criteres!B66</f>
        <v>Eléments obligatoires</v>
      </c>
      <c r="B66" s="87" t="str">
        <f>Criteres!C66</f>
        <v>8.10</v>
      </c>
      <c r="C66" s="87" t="str">
        <f>Criteres!D66</f>
        <v>A</v>
      </c>
      <c r="D66" s="88" t="str">
        <f>Criteres!E66</f>
        <v>Dans chaque page web, les changements du sens de lecture sont-ils signalés ?</v>
      </c>
      <c r="E66" s="13" t="s">
        <v>464</v>
      </c>
      <c r="F66" s="12"/>
      <c r="G66" s="19"/>
      <c r="H66" s="56"/>
      <c r="I66" s="55"/>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464</v>
      </c>
      <c r="F67" s="12"/>
      <c r="G67" s="19"/>
      <c r="H67" s="56"/>
      <c r="I67" s="55"/>
    </row>
    <row r="68" spans="1:9"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464</v>
      </c>
      <c r="F68" s="12"/>
      <c r="G68" s="19"/>
      <c r="H68" s="56"/>
      <c r="I68" s="55"/>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464</v>
      </c>
      <c r="F69" s="12"/>
      <c r="G69" s="19"/>
      <c r="H69" s="56"/>
      <c r="I69" s="55"/>
    </row>
    <row r="70" spans="1:9" ht="99.95" customHeight="1">
      <c r="A70" s="86" t="str">
        <f>Criteres!B70</f>
        <v>Structuration</v>
      </c>
      <c r="B70" s="87" t="str">
        <f>Criteres!C70</f>
        <v>9.4</v>
      </c>
      <c r="C70" s="87" t="str">
        <f>Criteres!D70</f>
        <v>A</v>
      </c>
      <c r="D70" s="88" t="str">
        <f>Criteres!E70</f>
        <v>Dans chaque page web, chaque citation est-elle correctement indiquée ?</v>
      </c>
      <c r="E70" s="13" t="s">
        <v>464</v>
      </c>
      <c r="F70" s="12"/>
      <c r="G70" s="19"/>
      <c r="H70" s="56"/>
      <c r="I70" s="55"/>
    </row>
    <row r="71" spans="1:9" ht="99.95"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464</v>
      </c>
      <c r="F73" s="12"/>
      <c r="G73" s="19"/>
      <c r="H73" s="56"/>
      <c r="I73" s="55"/>
    </row>
    <row r="74" spans="1:9" ht="99.95"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464</v>
      </c>
      <c r="F74" s="12"/>
      <c r="G74" s="19"/>
      <c r="H74" s="56"/>
      <c r="I74" s="55"/>
    </row>
    <row r="75" spans="1:9"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464</v>
      </c>
      <c r="F75" s="12"/>
      <c r="G75" s="19"/>
      <c r="H75" s="56"/>
      <c r="I75" s="55"/>
    </row>
    <row r="76" spans="1:9" ht="99.95"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464</v>
      </c>
      <c r="F76" s="12"/>
      <c r="G76" s="19"/>
      <c r="H76" s="56"/>
      <c r="I76" s="55"/>
    </row>
    <row r="77" spans="1:9" ht="99.95"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464</v>
      </c>
      <c r="F77" s="12"/>
      <c r="G77" s="19"/>
      <c r="H77" s="56"/>
      <c r="I77" s="55"/>
    </row>
    <row r="78" spans="1:9" ht="99.95"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464</v>
      </c>
      <c r="F78" s="12"/>
      <c r="G78" s="19"/>
      <c r="H78" s="56"/>
      <c r="I78" s="55"/>
    </row>
    <row r="79" spans="1:9" ht="99.95"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464</v>
      </c>
      <c r="F79" s="12"/>
      <c r="G79" s="19"/>
      <c r="H79" s="56"/>
      <c r="I79" s="55"/>
    </row>
    <row r="80" spans="1:9" ht="99.95"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464</v>
      </c>
      <c r="F80" s="12"/>
      <c r="G80" s="19"/>
      <c r="H80" s="56"/>
      <c r="I80" s="55"/>
    </row>
    <row r="81" spans="1:9" ht="99.95"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464</v>
      </c>
      <c r="F81" s="12"/>
      <c r="G81" s="19"/>
      <c r="H81" s="56"/>
      <c r="I81" s="55"/>
    </row>
    <row r="82" spans="1:9" ht="99.95"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464</v>
      </c>
      <c r="F82" s="12"/>
      <c r="G82" s="19"/>
      <c r="H82" s="56"/>
      <c r="I82" s="55"/>
    </row>
    <row r="83" spans="1:9" ht="99.95"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464</v>
      </c>
      <c r="F83" s="12"/>
      <c r="G83" s="19"/>
      <c r="H83" s="56"/>
      <c r="I83" s="55"/>
    </row>
    <row r="84" spans="1:9" ht="99.95"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464</v>
      </c>
      <c r="F84" s="12"/>
      <c r="G84" s="19"/>
      <c r="H84" s="56"/>
      <c r="I84" s="55"/>
    </row>
    <row r="85" spans="1:9" ht="99.95"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464</v>
      </c>
      <c r="F85" s="12"/>
      <c r="G85" s="19"/>
      <c r="H85" s="56"/>
      <c r="I85" s="55"/>
    </row>
    <row r="86" spans="1:9" ht="99.95"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464</v>
      </c>
      <c r="F86" s="12"/>
      <c r="G86" s="19"/>
      <c r="H86" s="56"/>
      <c r="I86" s="55"/>
    </row>
    <row r="87" spans="1:9" ht="99.95"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customHeight="1">
      <c r="A92" s="86" t="str">
        <f>Criteres!B92</f>
        <v>Formulaires</v>
      </c>
      <c r="B92" s="87" t="str">
        <f>Criteres!C92</f>
        <v>11.1</v>
      </c>
      <c r="C92" s="87" t="str">
        <f>Criteres!D92</f>
        <v>A</v>
      </c>
      <c r="D92" s="88" t="str">
        <f>Criteres!E92</f>
        <v>Chaque champ de formulaire a-t-il une étiquette ?</v>
      </c>
      <c r="E92" s="13" t="s">
        <v>464</v>
      </c>
      <c r="F92" s="12"/>
      <c r="G92" s="19"/>
      <c r="H92" s="56"/>
      <c r="I92" s="55"/>
    </row>
    <row r="93" spans="1:9" ht="99.95"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464</v>
      </c>
      <c r="F93" s="12"/>
      <c r="G93" s="19"/>
      <c r="H93" s="56"/>
      <c r="I93" s="55"/>
    </row>
    <row r="94" spans="1:9" ht="99.95"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464</v>
      </c>
      <c r="F94" s="12"/>
      <c r="G94" s="19"/>
      <c r="H94" s="56"/>
      <c r="I94" s="55"/>
    </row>
    <row r="95" spans="1:9" ht="99.95"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464</v>
      </c>
      <c r="F95" s="12"/>
      <c r="G95" s="19"/>
      <c r="H95" s="56"/>
      <c r="I95" s="55"/>
    </row>
    <row r="96" spans="1:9" ht="99.95" customHeight="1">
      <c r="A96" s="86" t="str">
        <f>Criteres!B96</f>
        <v>Formulaires</v>
      </c>
      <c r="B96" s="87" t="str">
        <f>Criteres!C96</f>
        <v>11.5</v>
      </c>
      <c r="C96" s="87" t="str">
        <f>Criteres!D96</f>
        <v>A</v>
      </c>
      <c r="D96" s="88" t="str">
        <f>Criteres!E96</f>
        <v>Dans chaque formulaire, les champs de même nature sont-ils regroupés, si nécessaire ?</v>
      </c>
      <c r="E96" s="13" t="s">
        <v>464</v>
      </c>
      <c r="F96" s="12"/>
      <c r="G96" s="19"/>
      <c r="H96" s="56"/>
      <c r="I96" s="55"/>
    </row>
    <row r="97" spans="1:9" ht="99.95" customHeight="1">
      <c r="A97" s="86" t="str">
        <f>Criteres!B97</f>
        <v>Formulaires</v>
      </c>
      <c r="B97" s="87" t="str">
        <f>Criteres!C97</f>
        <v>11.6</v>
      </c>
      <c r="C97" s="87" t="str">
        <f>Criteres!D97</f>
        <v>A</v>
      </c>
      <c r="D97" s="88" t="str">
        <f>Criteres!E97</f>
        <v>Dans chaque formulaire, chaque regroupement de champs de formulaire a-t-il une légende ?</v>
      </c>
      <c r="E97" s="13" t="s">
        <v>464</v>
      </c>
      <c r="F97" s="12"/>
      <c r="G97" s="19"/>
      <c r="H97" s="56"/>
      <c r="I97" s="55"/>
    </row>
    <row r="98" spans="1:9" ht="99.95"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464</v>
      </c>
      <c r="F98" s="12"/>
      <c r="G98" s="19"/>
      <c r="H98" s="56"/>
      <c r="I98" s="55"/>
    </row>
    <row r="99" spans="1:9" ht="99.95"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464</v>
      </c>
      <c r="F99" s="12"/>
      <c r="G99" s="19"/>
      <c r="H99" s="56"/>
      <c r="I99" s="55"/>
    </row>
    <row r="100" spans="1:9"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464</v>
      </c>
      <c r="F100" s="12"/>
      <c r="G100" s="19"/>
      <c r="H100" s="56"/>
      <c r="I100" s="55"/>
    </row>
    <row r="101" spans="1:9" ht="99.95"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464</v>
      </c>
      <c r="F101" s="12"/>
      <c r="G101" s="19"/>
      <c r="H101" s="56"/>
      <c r="I101" s="55"/>
    </row>
    <row r="102" spans="1:9" ht="99.95"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464</v>
      </c>
      <c r="F102" s="12"/>
      <c r="G102" s="19"/>
      <c r="H102" s="56"/>
      <c r="I102" s="55"/>
    </row>
    <row r="103" spans="1:9" ht="99.95"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464</v>
      </c>
      <c r="F103" s="12"/>
      <c r="G103" s="19"/>
      <c r="H103" s="56"/>
      <c r="I103" s="55"/>
    </row>
    <row r="104" spans="1:9" ht="99.95"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464</v>
      </c>
      <c r="F104" s="12"/>
      <c r="G104" s="19"/>
      <c r="H104" s="56"/>
      <c r="I104" s="55"/>
    </row>
    <row r="105" spans="1:9" ht="99.95"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464</v>
      </c>
      <c r="F108" s="12"/>
      <c r="G108" s="19"/>
      <c r="H108" s="56"/>
      <c r="I108" s="55"/>
    </row>
    <row r="109" spans="1:9" ht="99.95"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464</v>
      </c>
      <c r="F109" s="12"/>
      <c r="G109" s="19"/>
      <c r="H109" s="56"/>
      <c r="I109" s="55"/>
    </row>
    <row r="110" spans="1:9" ht="99.95" customHeight="1">
      <c r="A110" s="86" t="str">
        <f>Criteres!B110</f>
        <v>Navigation</v>
      </c>
      <c r="B110" s="87" t="str">
        <f>Criteres!C110</f>
        <v>12.3</v>
      </c>
      <c r="C110" s="87" t="str">
        <f>Criteres!D110</f>
        <v>AA</v>
      </c>
      <c r="D110" s="88" t="str">
        <f>Criteres!E110</f>
        <v>La page « plan du site » est-elle pertinente ?</v>
      </c>
      <c r="E110" s="13" t="s">
        <v>464</v>
      </c>
      <c r="F110" s="12"/>
      <c r="G110" s="19"/>
      <c r="H110" s="56"/>
      <c r="I110" s="55"/>
    </row>
    <row r="111" spans="1:9" ht="99.95"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464</v>
      </c>
      <c r="F111" s="12"/>
      <c r="G111" s="19"/>
      <c r="H111" s="56"/>
      <c r="I111" s="55"/>
    </row>
    <row r="112" spans="1:9" ht="99.95"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464</v>
      </c>
      <c r="F112" s="12"/>
      <c r="G112" s="19"/>
      <c r="H112" s="56"/>
      <c r="I112" s="55"/>
    </row>
    <row r="113" spans="1:9" ht="99.95"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464</v>
      </c>
      <c r="F113" s="12"/>
      <c r="G113" s="19"/>
      <c r="H113" s="56"/>
      <c r="I113" s="55"/>
    </row>
    <row r="114" spans="1:9" ht="99.95"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464</v>
      </c>
      <c r="F114" s="12"/>
      <c r="G114" s="19"/>
      <c r="H114" s="56"/>
      <c r="I114" s="55"/>
    </row>
    <row r="115" spans="1:9" ht="99.95" customHeight="1">
      <c r="A115" s="86" t="str">
        <f>Criteres!B115</f>
        <v>Navigation</v>
      </c>
      <c r="B115" s="87" t="str">
        <f>Criteres!C115</f>
        <v>12.8</v>
      </c>
      <c r="C115" s="87" t="str">
        <f>Criteres!D115</f>
        <v>A</v>
      </c>
      <c r="D115" s="88" t="str">
        <f>Criteres!E115</f>
        <v>Dans chaque page web, l'ordre de tabulation est-il cohérent ?</v>
      </c>
      <c r="E115" s="13" t="s">
        <v>464</v>
      </c>
      <c r="F115" s="12"/>
      <c r="G115" s="19"/>
      <c r="H115" s="56"/>
      <c r="I115" s="55"/>
    </row>
    <row r="116" spans="1:9" ht="99.95"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464</v>
      </c>
      <c r="F116" s="12"/>
      <c r="G116" s="19"/>
      <c r="H116" s="56"/>
      <c r="I116" s="55"/>
    </row>
    <row r="117" spans="1:9" ht="99.95"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464</v>
      </c>
      <c r="F117" s="12"/>
      <c r="G117" s="19"/>
      <c r="H117" s="56"/>
      <c r="I117" s="55"/>
    </row>
    <row r="118" spans="1:9" ht="99.95"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464</v>
      </c>
      <c r="F118" s="12"/>
      <c r="G118" s="19"/>
      <c r="H118" s="56"/>
      <c r="I118" s="55"/>
    </row>
    <row r="119" spans="1:9" ht="99.95"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464</v>
      </c>
      <c r="F122" s="12"/>
      <c r="G122" s="19"/>
      <c r="H122" s="56"/>
      <c r="I122" s="55"/>
    </row>
    <row r="123" spans="1:9" ht="99.95"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464</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464</v>
      </c>
      <c r="F124" s="12"/>
      <c r="G124" s="19"/>
      <c r="H124" s="56"/>
      <c r="I124" s="55"/>
    </row>
    <row r="125" spans="1:9" ht="99.95"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464</v>
      </c>
      <c r="F125" s="12"/>
      <c r="G125" s="19"/>
      <c r="H125" s="56"/>
      <c r="I125" s="55"/>
    </row>
    <row r="126" spans="1:9" ht="99.95"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464</v>
      </c>
      <c r="F126" s="12"/>
      <c r="G126" s="19"/>
      <c r="H126" s="56"/>
      <c r="I126" s="55"/>
    </row>
    <row r="127" spans="1:9" ht="99.95"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464</v>
      </c>
      <c r="F127" s="12"/>
      <c r="G127" s="19"/>
      <c r="H127" s="56"/>
      <c r="I127" s="55"/>
    </row>
    <row r="128" spans="1:9" ht="99.95"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464</v>
      </c>
      <c r="F128" s="12"/>
      <c r="G128" s="19"/>
      <c r="H128" s="56"/>
      <c r="I128" s="55"/>
    </row>
    <row r="129" spans="1:9" ht="99.95"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464</v>
      </c>
      <c r="F129" s="12"/>
      <c r="G129" s="19"/>
      <c r="H129" s="56"/>
      <c r="I129" s="55"/>
    </row>
    <row r="130" spans="1:9" ht="99.95"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464</v>
      </c>
      <c r="F130" s="12"/>
      <c r="G130" s="19"/>
      <c r="H130" s="56"/>
      <c r="I130" s="55"/>
    </row>
    <row r="131" spans="1:9" ht="99.95"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464</v>
      </c>
      <c r="F131" s="12"/>
      <c r="G131" s="19"/>
      <c r="H131" s="56"/>
      <c r="I131" s="55"/>
    </row>
    <row r="132" spans="1:9" ht="99.95"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464</v>
      </c>
      <c r="F132" s="12"/>
      <c r="G132" s="19"/>
      <c r="H132" s="56"/>
      <c r="I132" s="55"/>
    </row>
    <row r="133" spans="1:9" ht="99.95"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464</v>
      </c>
      <c r="F133" s="12"/>
      <c r="G133" s="19"/>
      <c r="H133" s="56"/>
      <c r="I133" s="55"/>
    </row>
    <row r="134" spans="1:9" ht="99.95"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3" xr:uid="{00000000-0009-0000-0000-00002B000000}"/>
  <mergeCells count="2">
    <mergeCell ref="A1:C1"/>
    <mergeCell ref="A2:C2"/>
  </mergeCells>
  <conditionalFormatting sqref="E5:E136">
    <cfRule type="cellIs" dxfId="35" priority="10" operator="equal">
      <formula>"c"</formula>
    </cfRule>
    <cfRule type="cellIs" dxfId="34" priority="11" operator="equal">
      <formula>"nc"</formula>
    </cfRule>
    <cfRule type="cellIs" dxfId="33" priority="12" operator="equal">
      <formula>"na"</formula>
    </cfRule>
    <cfRule type="cellIs" dxfId="32" priority="13" operator="equal">
      <formula>"nt"</formula>
    </cfRule>
  </conditionalFormatting>
  <conditionalFormatting sqref="F4:F136">
    <cfRule type="cellIs" dxfId="31" priority="9" operator="equal">
      <formula>"D"</formula>
    </cfRule>
  </conditionalFormatting>
  <conditionalFormatting sqref="E137:E140">
    <cfRule type="cellIs" dxfId="30" priority="5" operator="equal">
      <formula>"c"</formula>
    </cfRule>
    <cfRule type="cellIs" dxfId="29" priority="6" operator="equal">
      <formula>"nc"</formula>
    </cfRule>
    <cfRule type="cellIs" dxfId="28" priority="7" operator="equal">
      <formula>"na"</formula>
    </cfRule>
    <cfRule type="cellIs" dxfId="27" priority="8" operator="equal">
      <formula>"nt"</formula>
    </cfRule>
  </conditionalFormatting>
  <conditionalFormatting sqref="E4">
    <cfRule type="cellIs" dxfId="26" priority="1" operator="equal">
      <formula>"c"</formula>
    </cfRule>
    <cfRule type="cellIs" dxfId="25" priority="2" operator="equal">
      <formula>"nc"</formula>
    </cfRule>
    <cfRule type="cellIs" dxfId="24" priority="3" operator="equal">
      <formula>"na"</formula>
    </cfRule>
    <cfRule type="cellIs" dxfId="23" priority="4" operator="equal">
      <formula>"nt"</formula>
    </cfRule>
  </conditionalFormatting>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6"/>
  <dimension ref="A1:AMJ140"/>
  <sheetViews>
    <sheetView workbookViewId="0">
      <selection activeCell="I2" sqref="I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18" width="8.7109375" style="7"/>
    <col min="1019" max="16384" width="8.7109375" style="6"/>
  </cols>
  <sheetData>
    <row r="1" spans="1:1024">
      <c r="A1" s="206" t="s">
        <v>457</v>
      </c>
      <c r="B1" s="206"/>
      <c r="C1" s="206"/>
      <c r="D1" s="119" t="str">
        <f>IF(LOOKUP(I1,Echantillon!A10:A67,Echantillon!B10:B67)&lt;&gt;0,LOOKUP(I1,Echantillon!A10:A67,Echantillon!B10:B67),"-")</f>
        <v>-</v>
      </c>
      <c r="E1" s="119"/>
      <c r="F1" s="119"/>
      <c r="G1" s="119"/>
      <c r="H1" s="119"/>
      <c r="I1" s="75" t="s">
        <v>126</v>
      </c>
    </row>
    <row r="2" spans="1:1024">
      <c r="A2" s="207" t="s">
        <v>458</v>
      </c>
      <c r="B2" s="207"/>
      <c r="C2" s="207"/>
      <c r="D2" s="120" t="str">
        <f>IF(LOOKUP(I1,Echantillon!A10:A67,Echantillon!C10:C67)&lt;&gt;0,LOOKUP(I1,Echantillon!A10:A67,Echantillon!C10:C67),"-")</f>
        <v>-</v>
      </c>
      <c r="E2" s="120"/>
      <c r="F2" s="120"/>
      <c r="G2" s="120"/>
      <c r="H2" s="120"/>
      <c r="I2" s="52"/>
    </row>
    <row r="3" spans="1:1024" s="89" customFormat="1" ht="69.95" customHeight="1">
      <c r="A3" s="47" t="s">
        <v>438</v>
      </c>
      <c r="B3" s="47" t="s">
        <v>128</v>
      </c>
      <c r="C3" s="47" t="s">
        <v>129</v>
      </c>
      <c r="D3" s="47" t="s">
        <v>130</v>
      </c>
      <c r="E3" s="47" t="s">
        <v>459</v>
      </c>
      <c r="F3" s="47" t="s">
        <v>460</v>
      </c>
      <c r="G3" s="49" t="s">
        <v>461</v>
      </c>
      <c r="H3" s="49" t="s">
        <v>462</v>
      </c>
      <c r="I3" s="49" t="s">
        <v>463</v>
      </c>
      <c r="AME3" s="72"/>
      <c r="AMF3" s="72"/>
      <c r="AMG3" s="72"/>
      <c r="AMH3" s="72"/>
      <c r="AMI3" s="72"/>
      <c r="AMJ3" s="72"/>
    </row>
    <row r="4" spans="1:1024" s="7" customFormat="1" ht="99.95" customHeight="1">
      <c r="A4" s="86" t="str">
        <f>Criteres!B4</f>
        <v>Images</v>
      </c>
      <c r="B4" s="87" t="str">
        <f>Criteres!C4</f>
        <v>1.1</v>
      </c>
      <c r="C4" s="87" t="str">
        <f>Criteres!D4</f>
        <v>A</v>
      </c>
      <c r="D4" s="88" t="str">
        <f>Criteres!E4</f>
        <v>Chaque image porteuse d'information a-t-elle une alternative textuelle ?</v>
      </c>
      <c r="E4" s="13" t="s">
        <v>464</v>
      </c>
      <c r="F4" s="12"/>
      <c r="G4" s="113"/>
      <c r="H4" s="56"/>
      <c r="I4" s="57"/>
      <c r="AME4" s="6"/>
      <c r="AMF4" s="6"/>
      <c r="AMG4" s="6"/>
      <c r="AMH4" s="6"/>
      <c r="AMI4" s="6"/>
      <c r="AMJ4" s="6"/>
    </row>
    <row r="5" spans="1:1024" s="7" customFormat="1" ht="99.95" customHeight="1">
      <c r="A5" s="86" t="str">
        <f>Criteres!B5</f>
        <v>Images</v>
      </c>
      <c r="B5" s="87" t="str">
        <f>Criteres!C5</f>
        <v>1.2</v>
      </c>
      <c r="C5" s="87" t="str">
        <f>Criteres!D5</f>
        <v>A</v>
      </c>
      <c r="D5" s="88" t="str">
        <f>Criteres!E5</f>
        <v>Chaque image de décoration est-elle correctement ignorée par les technologies d'assistance ?</v>
      </c>
      <c r="E5" s="13" t="s">
        <v>464</v>
      </c>
      <c r="F5" s="12"/>
      <c r="G5" s="19"/>
      <c r="H5" s="56"/>
      <c r="I5" s="55"/>
      <c r="AME5" s="6"/>
      <c r="AMF5" s="6"/>
      <c r="AMG5" s="6"/>
      <c r="AMH5" s="6"/>
      <c r="AMI5" s="6"/>
      <c r="AMJ5" s="6"/>
    </row>
    <row r="6" spans="1:1024" s="7" customFormat="1" ht="99.95"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464</v>
      </c>
      <c r="F6" s="12"/>
      <c r="G6" s="19"/>
      <c r="H6" s="56"/>
      <c r="I6" s="55"/>
      <c r="AME6" s="6"/>
      <c r="AMF6" s="6"/>
      <c r="AMG6" s="6"/>
      <c r="AMH6" s="6"/>
      <c r="AMI6" s="6"/>
      <c r="AMJ6" s="6"/>
    </row>
    <row r="7" spans="1:1024" ht="99.95"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464</v>
      </c>
      <c r="F7" s="12"/>
      <c r="G7" s="19"/>
      <c r="H7" s="56"/>
      <c r="I7" s="55"/>
    </row>
    <row r="8" spans="1:1024" ht="99.95"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464</v>
      </c>
      <c r="F8" s="12"/>
      <c r="G8" s="19"/>
      <c r="H8" s="56"/>
      <c r="I8" s="55"/>
    </row>
    <row r="9" spans="1:1024" ht="99.95" customHeight="1">
      <c r="A9" s="86" t="str">
        <f>Criteres!B9</f>
        <v>Images</v>
      </c>
      <c r="B9" s="87" t="str">
        <f>Criteres!C9</f>
        <v>1.6</v>
      </c>
      <c r="C9" s="87" t="str">
        <f>Criteres!D9</f>
        <v>A</v>
      </c>
      <c r="D9" s="88" t="str">
        <f>Criteres!E9</f>
        <v>Chaque image porteuse d'information a-t-elle, si nécessaire, une description détaillée ?</v>
      </c>
      <c r="E9" s="13" t="s">
        <v>464</v>
      </c>
      <c r="F9" s="12"/>
      <c r="G9" s="19"/>
      <c r="H9" s="56"/>
      <c r="I9" s="55"/>
    </row>
    <row r="10" spans="1:1024" ht="99.95"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464</v>
      </c>
      <c r="F10" s="12"/>
      <c r="G10" s="19"/>
      <c r="H10" s="56"/>
      <c r="I10" s="55"/>
    </row>
    <row r="11" spans="1:1024" ht="99.95"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464</v>
      </c>
      <c r="F11" s="12"/>
      <c r="G11" s="19"/>
      <c r="H11" s="56"/>
      <c r="I11" s="55"/>
    </row>
    <row r="12" spans="1:1024" ht="99.95" customHeight="1">
      <c r="A12" s="86" t="str">
        <f>Criteres!B12</f>
        <v>Images</v>
      </c>
      <c r="B12" s="87" t="str">
        <f>Criteres!C12</f>
        <v>1.9</v>
      </c>
      <c r="C12" s="87" t="str">
        <f>Criteres!D12</f>
        <v>A</v>
      </c>
      <c r="D12" s="88" t="str">
        <f>Criteres!E12</f>
        <v>Chaque légende d'image est-elle, si nécessaire, correctement reliée à l'image correspondante ?</v>
      </c>
      <c r="E12" s="13" t="s">
        <v>464</v>
      </c>
      <c r="F12" s="12"/>
      <c r="G12" s="19"/>
      <c r="H12" s="56"/>
      <c r="I12" s="55"/>
    </row>
    <row r="13" spans="1:1024" ht="99.95"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customHeight="1">
      <c r="A14" s="86" t="str">
        <f>Criteres!B14</f>
        <v>Cadres</v>
      </c>
      <c r="B14" s="87" t="str">
        <f>Criteres!C14</f>
        <v>2.1</v>
      </c>
      <c r="C14" s="87" t="str">
        <f>Criteres!D14</f>
        <v>A</v>
      </c>
      <c r="D14" s="88" t="str">
        <f>Criteres!E14</f>
        <v>Chaque cadre a-t-il un titre de cadre ?</v>
      </c>
      <c r="E14" s="13" t="s">
        <v>464</v>
      </c>
      <c r="F14" s="12"/>
      <c r="G14" s="19"/>
      <c r="H14" s="56"/>
      <c r="I14" s="55"/>
    </row>
    <row r="15" spans="1:1024" ht="99.95" customHeight="1">
      <c r="A15" s="86" t="str">
        <f>Criteres!B15</f>
        <v>Cadres</v>
      </c>
      <c r="B15" s="87" t="str">
        <f>Criteres!C15</f>
        <v>2.2</v>
      </c>
      <c r="C15" s="87" t="str">
        <f>Criteres!D15</f>
        <v>A</v>
      </c>
      <c r="D15" s="88" t="str">
        <f>Criteres!E15</f>
        <v>Pour chaque cadre ayant un titre de cadre, ce titre de cadre est-il pertinent ?</v>
      </c>
      <c r="E15" s="13" t="s">
        <v>464</v>
      </c>
      <c r="F15" s="12"/>
      <c r="G15" s="19"/>
      <c r="H15" s="56"/>
      <c r="I15" s="55"/>
    </row>
    <row r="16" spans="1:1024" ht="99.95"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464</v>
      </c>
      <c r="F16" s="12"/>
      <c r="G16" s="19"/>
      <c r="H16" s="56"/>
      <c r="I16" s="55"/>
    </row>
    <row r="17" spans="1:9" ht="99.95"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464</v>
      </c>
      <c r="F17" s="12"/>
      <c r="G17" s="19"/>
      <c r="H17" s="56"/>
      <c r="I17" s="55"/>
    </row>
    <row r="18" spans="1:9" ht="99.95"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464</v>
      </c>
      <c r="F18" s="12"/>
      <c r="G18" s="19"/>
      <c r="H18" s="56"/>
      <c r="I18" s="55"/>
    </row>
    <row r="19" spans="1:9" ht="99.95"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464</v>
      </c>
      <c r="F20" s="12"/>
      <c r="G20" s="19"/>
      <c r="H20" s="56"/>
      <c r="I20" s="55"/>
    </row>
    <row r="21" spans="1:9" ht="99.95"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464</v>
      </c>
      <c r="F21" s="12"/>
      <c r="G21" s="19"/>
      <c r="H21" s="56"/>
      <c r="I21" s="55"/>
    </row>
    <row r="22" spans="1:9" ht="99.95"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464</v>
      </c>
      <c r="F22" s="12"/>
      <c r="G22" s="19"/>
      <c r="H22" s="56"/>
      <c r="I22" s="55"/>
    </row>
    <row r="23" spans="1:9" ht="99.95"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464</v>
      </c>
      <c r="F23" s="12"/>
      <c r="G23" s="19"/>
      <c r="H23" s="56"/>
      <c r="I23" s="55"/>
    </row>
    <row r="24" spans="1:9" ht="99.95"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464</v>
      </c>
      <c r="F24" s="12"/>
      <c r="G24" s="19"/>
      <c r="H24" s="56"/>
      <c r="I24" s="55"/>
    </row>
    <row r="25" spans="1:9" ht="99.95"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464</v>
      </c>
      <c r="F25" s="12"/>
      <c r="G25" s="19"/>
      <c r="H25" s="56"/>
      <c r="I25" s="55"/>
    </row>
    <row r="26" spans="1:9" ht="99.95" customHeight="1">
      <c r="A26" s="86" t="str">
        <f>Criteres!B26</f>
        <v>Multimédia</v>
      </c>
      <c r="B26" s="87" t="str">
        <f>Criteres!C26</f>
        <v>4.7</v>
      </c>
      <c r="C26" s="87" t="str">
        <f>Criteres!D26</f>
        <v>A</v>
      </c>
      <c r="D26" s="88" t="str">
        <f>Criteres!E26</f>
        <v>Chaque média temporel est-il clairement identifiable (hors cas particuliers) ?</v>
      </c>
      <c r="E26" s="13" t="s">
        <v>464</v>
      </c>
      <c r="F26" s="12"/>
      <c r="G26" s="19"/>
      <c r="H26" s="56"/>
      <c r="I26" s="55"/>
    </row>
    <row r="27" spans="1:9" ht="99.95" customHeight="1">
      <c r="A27" s="86" t="str">
        <f>Criteres!B27</f>
        <v>Multimédia</v>
      </c>
      <c r="B27" s="87" t="str">
        <f>Criteres!C27</f>
        <v>4.8</v>
      </c>
      <c r="C27" s="87" t="str">
        <f>Criteres!D27</f>
        <v>A</v>
      </c>
      <c r="D27" s="88" t="str">
        <f>Criteres!E27</f>
        <v>Chaque média non temporel a-t-il, si nécessaire, une alternative (hors cas particuliers) ?</v>
      </c>
      <c r="E27" s="13" t="s">
        <v>464</v>
      </c>
      <c r="F27" s="12"/>
      <c r="G27" s="19"/>
      <c r="H27" s="56"/>
      <c r="I27" s="55"/>
    </row>
    <row r="28" spans="1:9" ht="99.95" customHeight="1">
      <c r="A28" s="86" t="str">
        <f>Criteres!B28</f>
        <v>Multimédia</v>
      </c>
      <c r="B28" s="87" t="str">
        <f>Criteres!C28</f>
        <v>4.9</v>
      </c>
      <c r="C28" s="87" t="str">
        <f>Criteres!D28</f>
        <v>A</v>
      </c>
      <c r="D28" s="88" t="str">
        <f>Criteres!E28</f>
        <v>Pour chaque média non temporel ayant une alternative, cette alternative est-elle pertinente ?</v>
      </c>
      <c r="E28" s="13" t="s">
        <v>464</v>
      </c>
      <c r="F28" s="12"/>
      <c r="G28" s="19"/>
      <c r="H28" s="56"/>
      <c r="I28" s="55"/>
    </row>
    <row r="29" spans="1:9" ht="99.95" customHeight="1">
      <c r="A29" s="86" t="str">
        <f>Criteres!B29</f>
        <v>Multimédia</v>
      </c>
      <c r="B29" s="87" t="str">
        <f>Criteres!C29</f>
        <v>4.10</v>
      </c>
      <c r="C29" s="87" t="str">
        <f>Criteres!D29</f>
        <v>A</v>
      </c>
      <c r="D29" s="88" t="str">
        <f>Criteres!E29</f>
        <v>Chaque son déclenché automatiquement est-il contrôlable par l'utilisateur ?</v>
      </c>
      <c r="E29" s="13" t="s">
        <v>464</v>
      </c>
      <c r="F29" s="12"/>
      <c r="G29" s="19"/>
      <c r="H29" s="56"/>
      <c r="I29" s="55"/>
    </row>
    <row r="30" spans="1:9" ht="99.95"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464</v>
      </c>
      <c r="F30" s="12"/>
      <c r="G30" s="19"/>
      <c r="H30" s="56"/>
      <c r="I30" s="55"/>
    </row>
    <row r="31" spans="1:9" ht="99.95"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464</v>
      </c>
      <c r="F31" s="12"/>
      <c r="G31" s="19"/>
      <c r="H31" s="56"/>
      <c r="I31" s="55"/>
    </row>
    <row r="32" spans="1:9" ht="99.95"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464</v>
      </c>
      <c r="F32" s="12"/>
      <c r="G32" s="19"/>
      <c r="H32" s="56"/>
      <c r="I32" s="55"/>
    </row>
    <row r="33" spans="1:9" ht="99.95"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customHeight="1">
      <c r="A40" s="86" t="str">
        <f>Criteres!B40</f>
        <v>Tableaux</v>
      </c>
      <c r="B40" s="87" t="str">
        <f>Criteres!C40</f>
        <v>5.1</v>
      </c>
      <c r="C40" s="87" t="str">
        <f>Criteres!D40</f>
        <v>A</v>
      </c>
      <c r="D40" s="88" t="str">
        <f>Criteres!E40</f>
        <v>Chaque tableau de données complexe a-t-il un résumé ?</v>
      </c>
      <c r="E40" s="13" t="s">
        <v>464</v>
      </c>
      <c r="F40" s="12"/>
      <c r="G40" s="19"/>
      <c r="H40" s="56"/>
      <c r="I40" s="55"/>
    </row>
    <row r="41" spans="1:9" ht="99.95" customHeight="1">
      <c r="A41" s="86" t="str">
        <f>Criteres!B41</f>
        <v>Tableaux</v>
      </c>
      <c r="B41" s="87" t="str">
        <f>Criteres!C41</f>
        <v>5.2</v>
      </c>
      <c r="C41" s="87" t="str">
        <f>Criteres!D41</f>
        <v>A</v>
      </c>
      <c r="D41" s="88" t="str">
        <f>Criteres!E41</f>
        <v>Pour chaque tableau de données complexe ayant un résumé, celui-ci est-il pertinent ?</v>
      </c>
      <c r="E41" s="13" t="s">
        <v>464</v>
      </c>
      <c r="F41" s="12"/>
      <c r="G41" s="19"/>
      <c r="H41" s="56"/>
      <c r="I41" s="55"/>
    </row>
    <row r="42" spans="1:9" ht="99.95"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464</v>
      </c>
      <c r="F42" s="12"/>
      <c r="G42" s="19"/>
      <c r="H42" s="58"/>
      <c r="I42" s="55"/>
    </row>
    <row r="43" spans="1:9" ht="99.95"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464</v>
      </c>
      <c r="F43" s="12"/>
      <c r="G43" s="19"/>
      <c r="H43" s="56"/>
      <c r="I43" s="55"/>
    </row>
    <row r="44" spans="1:9" ht="99.95" customHeight="1">
      <c r="A44" s="86" t="str">
        <f>Criteres!B44</f>
        <v>Tableaux</v>
      </c>
      <c r="B44" s="87" t="str">
        <f>Criteres!C44</f>
        <v>5.5</v>
      </c>
      <c r="C44" s="87" t="str">
        <f>Criteres!D44</f>
        <v>A</v>
      </c>
      <c r="D44" s="88" t="str">
        <f>Criteres!E44</f>
        <v>Pour chaque tableau de données ayant un titre, celui-ci est-il pertinent ?</v>
      </c>
      <c r="E44" s="13" t="s">
        <v>464</v>
      </c>
      <c r="F44" s="12"/>
      <c r="G44" s="19"/>
      <c r="H44" s="56"/>
      <c r="I44" s="55"/>
    </row>
    <row r="45" spans="1:9" ht="99.95"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464</v>
      </c>
      <c r="F45" s="12"/>
      <c r="G45" s="19"/>
      <c r="H45" s="56"/>
      <c r="I45" s="55"/>
    </row>
    <row r="46" spans="1:9" ht="99.95"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464</v>
      </c>
      <c r="F46" s="12"/>
      <c r="G46" s="19"/>
      <c r="H46" s="56"/>
      <c r="I46" s="55"/>
    </row>
    <row r="47" spans="1:9" ht="99.95"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464</v>
      </c>
      <c r="F47" s="12"/>
      <c r="G47" s="19"/>
      <c r="H47" s="56"/>
      <c r="I47" s="55"/>
    </row>
    <row r="48" spans="1:9" ht="99.95" customHeight="1">
      <c r="A48" s="86" t="str">
        <f>Criteres!B48</f>
        <v>Liens</v>
      </c>
      <c r="B48" s="87" t="str">
        <f>Criteres!C48</f>
        <v>6.1</v>
      </c>
      <c r="C48" s="87" t="str">
        <f>Criteres!D48</f>
        <v>A</v>
      </c>
      <c r="D48" s="88" t="str">
        <f>Criteres!E48</f>
        <v>Chaque lien est-il explicite (hors cas particuliers) ?</v>
      </c>
      <c r="E48" s="13" t="s">
        <v>464</v>
      </c>
      <c r="F48" s="12"/>
      <c r="G48" s="19"/>
      <c r="H48" s="56"/>
      <c r="I48" s="55"/>
    </row>
    <row r="49" spans="1:9" ht="99.95" customHeight="1">
      <c r="A49" s="86" t="str">
        <f>Criteres!B49</f>
        <v>Liens</v>
      </c>
      <c r="B49" s="87" t="str">
        <f>Criteres!C49</f>
        <v>6.2</v>
      </c>
      <c r="C49" s="87" t="str">
        <f>Criteres!D49</f>
        <v>A</v>
      </c>
      <c r="D49" s="88" t="str">
        <f>Criteres!E49</f>
        <v>Dans chaque page web, chaque lien, à l'exception des ancres, a-t-il un intitulé ?</v>
      </c>
      <c r="E49" s="13" t="s">
        <v>464</v>
      </c>
      <c r="F49" s="12"/>
      <c r="G49" s="19"/>
      <c r="H49" s="56"/>
      <c r="I49" s="55"/>
    </row>
    <row r="50" spans="1:9" ht="99.95"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customHeight="1">
      <c r="A51" s="86" t="str">
        <f>Criteres!B51</f>
        <v>Script</v>
      </c>
      <c r="B51" s="87" t="str">
        <f>Criteres!C51</f>
        <v>7.1</v>
      </c>
      <c r="C51" s="87" t="str">
        <f>Criteres!D51</f>
        <v>A</v>
      </c>
      <c r="D51" s="88" t="str">
        <f>Criteres!E51</f>
        <v>Chaque script est-il, si nécessaire, compatible avec les technologies d'assistance ?</v>
      </c>
      <c r="E51" s="13" t="s">
        <v>464</v>
      </c>
      <c r="F51" s="12"/>
      <c r="G51" s="19"/>
      <c r="H51" s="56"/>
      <c r="I51" s="55"/>
    </row>
    <row r="52" spans="1:9" ht="99.95" customHeight="1">
      <c r="A52" s="86" t="str">
        <f>Criteres!B52</f>
        <v>Script</v>
      </c>
      <c r="B52" s="87" t="str">
        <f>Criteres!C52</f>
        <v>7.2</v>
      </c>
      <c r="C52" s="87" t="str">
        <f>Criteres!D52</f>
        <v>A</v>
      </c>
      <c r="D52" s="88" t="str">
        <f>Criteres!E52</f>
        <v>Pour chaque script ayant une alternative, cette alternative est-elle pertinente ?</v>
      </c>
      <c r="E52" s="13" t="s">
        <v>464</v>
      </c>
      <c r="F52" s="12"/>
      <c r="G52" s="19"/>
      <c r="H52" s="56"/>
      <c r="I52" s="55"/>
    </row>
    <row r="53" spans="1:9" ht="99.95"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464</v>
      </c>
      <c r="F53" s="12"/>
      <c r="G53" s="19"/>
      <c r="H53" s="56"/>
      <c r="I53" s="55"/>
    </row>
    <row r="54" spans="1:9" ht="99.95"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464</v>
      </c>
      <c r="F54" s="12"/>
      <c r="G54" s="19"/>
      <c r="H54" s="56"/>
      <c r="I54" s="55"/>
    </row>
    <row r="55" spans="1:9" ht="99.95"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464</v>
      </c>
      <c r="F55" s="12"/>
      <c r="G55" s="19"/>
      <c r="H55" s="56"/>
      <c r="I55" s="55"/>
    </row>
    <row r="56" spans="1:9" ht="99.95"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customHeight="1">
      <c r="A57" s="86" t="str">
        <f>Criteres!B57</f>
        <v>Eléments obligatoires</v>
      </c>
      <c r="B57" s="87" t="str">
        <f>Criteres!C57</f>
        <v>8.1</v>
      </c>
      <c r="C57" s="87" t="str">
        <f>Criteres!D57</f>
        <v>A</v>
      </c>
      <c r="D57" s="88" t="str">
        <f>Criteres!E57</f>
        <v>Chaque page web est-elle définie par un type de document ?</v>
      </c>
      <c r="E57" s="13" t="s">
        <v>464</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464</v>
      </c>
      <c r="F58" s="12"/>
      <c r="G58" s="19"/>
      <c r="H58" s="56"/>
      <c r="I58" s="55"/>
    </row>
    <row r="59" spans="1:9" ht="99.95" customHeight="1">
      <c r="A59" s="86" t="str">
        <f>Criteres!B59</f>
        <v>Eléments obligatoires</v>
      </c>
      <c r="B59" s="87" t="str">
        <f>Criteres!C59</f>
        <v>8.3</v>
      </c>
      <c r="C59" s="87" t="str">
        <f>Criteres!D59</f>
        <v>A</v>
      </c>
      <c r="D59" s="88" t="str">
        <f>Criteres!E59</f>
        <v>Dans chaque page web, la langue par défaut est-elle présente ?</v>
      </c>
      <c r="E59" s="13" t="s">
        <v>464</v>
      </c>
      <c r="F59" s="12"/>
      <c r="G59" s="19"/>
      <c r="H59" s="56"/>
      <c r="I59" s="55"/>
    </row>
    <row r="60" spans="1:9" ht="99.95"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464</v>
      </c>
      <c r="F60" s="12"/>
      <c r="G60" s="19"/>
      <c r="H60" s="56"/>
      <c r="I60" s="55"/>
    </row>
    <row r="61" spans="1:9" ht="99.95" customHeight="1">
      <c r="A61" s="86" t="str">
        <f>Criteres!B61</f>
        <v>Eléments obligatoires</v>
      </c>
      <c r="B61" s="87" t="str">
        <f>Criteres!C61</f>
        <v>8.5</v>
      </c>
      <c r="C61" s="87" t="str">
        <f>Criteres!D61</f>
        <v>A</v>
      </c>
      <c r="D61" s="88" t="str">
        <f>Criteres!E61</f>
        <v>Chaque page web a-t-elle un titre de page ?</v>
      </c>
      <c r="E61" s="13" t="s">
        <v>464</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464</v>
      </c>
      <c r="F62" s="12"/>
      <c r="G62" s="19"/>
      <c r="H62" s="56"/>
      <c r="I62" s="55"/>
    </row>
    <row r="63" spans="1:9" ht="99.95"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464</v>
      </c>
      <c r="F63" s="12"/>
      <c r="G63" s="19"/>
      <c r="H63" s="56"/>
      <c r="I63" s="55"/>
    </row>
    <row r="64" spans="1:9" ht="99.95"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464</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464</v>
      </c>
      <c r="F65" s="12"/>
      <c r="G65" s="19"/>
      <c r="H65" s="56"/>
      <c r="I65" s="55"/>
    </row>
    <row r="66" spans="1:9" ht="99.95" customHeight="1">
      <c r="A66" s="86" t="str">
        <f>Criteres!B66</f>
        <v>Eléments obligatoires</v>
      </c>
      <c r="B66" s="87" t="str">
        <f>Criteres!C66</f>
        <v>8.10</v>
      </c>
      <c r="C66" s="87" t="str">
        <f>Criteres!D66</f>
        <v>A</v>
      </c>
      <c r="D66" s="88" t="str">
        <f>Criteres!E66</f>
        <v>Dans chaque page web, les changements du sens de lecture sont-ils signalés ?</v>
      </c>
      <c r="E66" s="13" t="s">
        <v>464</v>
      </c>
      <c r="F66" s="12"/>
      <c r="G66" s="19"/>
      <c r="H66" s="56"/>
      <c r="I66" s="55"/>
    </row>
    <row r="67" spans="1:9" ht="99.95"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464</v>
      </c>
      <c r="F67" s="12"/>
      <c r="G67" s="19"/>
      <c r="H67" s="56"/>
      <c r="I67" s="55"/>
    </row>
    <row r="68" spans="1:9" ht="99.95" customHeight="1">
      <c r="A68" s="86" t="str">
        <f>Criteres!B68</f>
        <v>Structuration</v>
      </c>
      <c r="B68" s="87" t="str">
        <f>Criteres!C68</f>
        <v>9.2</v>
      </c>
      <c r="C68" s="87" t="str">
        <f>Criteres!D68</f>
        <v>A</v>
      </c>
      <c r="D68" s="88" t="str">
        <f>Criteres!E68</f>
        <v>Dans chaque page web, la structure du document est-elle cohérente (hors cas particuliers) ?</v>
      </c>
      <c r="E68" s="13" t="s">
        <v>464</v>
      </c>
      <c r="F68" s="12"/>
      <c r="G68" s="19"/>
      <c r="H68" s="56"/>
      <c r="I68" s="55"/>
    </row>
    <row r="69" spans="1:9" ht="99.95" customHeight="1">
      <c r="A69" s="86" t="str">
        <f>Criteres!B69</f>
        <v>Structuration</v>
      </c>
      <c r="B69" s="87" t="str">
        <f>Criteres!C69</f>
        <v>9.3</v>
      </c>
      <c r="C69" s="87" t="str">
        <f>Criteres!D69</f>
        <v>A</v>
      </c>
      <c r="D69" s="88" t="str">
        <f>Criteres!E69</f>
        <v>Dans chaque page web, chaque liste est-elle correctement structurée ?</v>
      </c>
      <c r="E69" s="13" t="s">
        <v>464</v>
      </c>
      <c r="F69" s="12"/>
      <c r="G69" s="19"/>
      <c r="H69" s="56"/>
      <c r="I69" s="55"/>
    </row>
    <row r="70" spans="1:9" ht="99.95" customHeight="1">
      <c r="A70" s="86" t="str">
        <f>Criteres!B70</f>
        <v>Structuration</v>
      </c>
      <c r="B70" s="87" t="str">
        <f>Criteres!C70</f>
        <v>9.4</v>
      </c>
      <c r="C70" s="87" t="str">
        <f>Criteres!D70</f>
        <v>A</v>
      </c>
      <c r="D70" s="88" t="str">
        <f>Criteres!E70</f>
        <v>Dans chaque page web, chaque citation est-elle correctement indiquée ?</v>
      </c>
      <c r="E70" s="13" t="s">
        <v>464</v>
      </c>
      <c r="F70" s="12"/>
      <c r="G70" s="19"/>
      <c r="H70" s="56"/>
      <c r="I70" s="55"/>
    </row>
    <row r="71" spans="1:9" ht="99.95"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464</v>
      </c>
      <c r="F73" s="12"/>
      <c r="G73" s="19"/>
      <c r="H73" s="56"/>
      <c r="I73" s="55"/>
    </row>
    <row r="74" spans="1:9" ht="99.95"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464</v>
      </c>
      <c r="F74" s="12"/>
      <c r="G74" s="19"/>
      <c r="H74" s="56"/>
      <c r="I74" s="55"/>
    </row>
    <row r="75" spans="1:9"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464</v>
      </c>
      <c r="F75" s="12"/>
      <c r="G75" s="19"/>
      <c r="H75" s="56"/>
      <c r="I75" s="55"/>
    </row>
    <row r="76" spans="1:9" ht="99.95"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464</v>
      </c>
      <c r="F76" s="12"/>
      <c r="G76" s="19"/>
      <c r="H76" s="56"/>
      <c r="I76" s="55"/>
    </row>
    <row r="77" spans="1:9" ht="99.95"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464</v>
      </c>
      <c r="F77" s="12"/>
      <c r="G77" s="19"/>
      <c r="H77" s="56"/>
      <c r="I77" s="55"/>
    </row>
    <row r="78" spans="1:9" ht="99.95"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464</v>
      </c>
      <c r="F78" s="12"/>
      <c r="G78" s="19"/>
      <c r="H78" s="56"/>
      <c r="I78" s="55"/>
    </row>
    <row r="79" spans="1:9" ht="99.95"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464</v>
      </c>
      <c r="F79" s="12"/>
      <c r="G79" s="19"/>
      <c r="H79" s="56"/>
      <c r="I79" s="55"/>
    </row>
    <row r="80" spans="1:9" ht="99.95"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464</v>
      </c>
      <c r="F80" s="12"/>
      <c r="G80" s="19"/>
      <c r="H80" s="56"/>
      <c r="I80" s="55"/>
    </row>
    <row r="81" spans="1:9" ht="99.95"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464</v>
      </c>
      <c r="F81" s="12"/>
      <c r="G81" s="19"/>
      <c r="H81" s="56"/>
      <c r="I81" s="55"/>
    </row>
    <row r="82" spans="1:9" ht="99.95"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464</v>
      </c>
      <c r="F82" s="12"/>
      <c r="G82" s="19"/>
      <c r="H82" s="56"/>
      <c r="I82" s="55"/>
    </row>
    <row r="83" spans="1:9" ht="99.95"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464</v>
      </c>
      <c r="F83" s="12"/>
      <c r="G83" s="19"/>
      <c r="H83" s="56"/>
      <c r="I83" s="55"/>
    </row>
    <row r="84" spans="1:9" ht="99.95"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464</v>
      </c>
      <c r="F84" s="12"/>
      <c r="G84" s="19"/>
      <c r="H84" s="56"/>
      <c r="I84" s="55"/>
    </row>
    <row r="85" spans="1:9" ht="99.95"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464</v>
      </c>
      <c r="F85" s="12"/>
      <c r="G85" s="19"/>
      <c r="H85" s="56"/>
      <c r="I85" s="55"/>
    </row>
    <row r="86" spans="1:9" ht="99.95"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464</v>
      </c>
      <c r="F86" s="12"/>
      <c r="G86" s="19"/>
      <c r="H86" s="56"/>
      <c r="I86" s="55"/>
    </row>
    <row r="87" spans="1:9" ht="99.95"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customHeight="1">
      <c r="A92" s="86" t="str">
        <f>Criteres!B92</f>
        <v>Formulaires</v>
      </c>
      <c r="B92" s="87" t="str">
        <f>Criteres!C92</f>
        <v>11.1</v>
      </c>
      <c r="C92" s="87" t="str">
        <f>Criteres!D92</f>
        <v>A</v>
      </c>
      <c r="D92" s="88" t="str">
        <f>Criteres!E92</f>
        <v>Chaque champ de formulaire a-t-il une étiquette ?</v>
      </c>
      <c r="E92" s="13" t="s">
        <v>464</v>
      </c>
      <c r="F92" s="12"/>
      <c r="G92" s="19"/>
      <c r="H92" s="56"/>
      <c r="I92" s="55"/>
    </row>
    <row r="93" spans="1:9" ht="99.95"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464</v>
      </c>
      <c r="F93" s="12"/>
      <c r="G93" s="19"/>
      <c r="H93" s="56"/>
      <c r="I93" s="55"/>
    </row>
    <row r="94" spans="1:9" ht="99.95"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464</v>
      </c>
      <c r="F94" s="12"/>
      <c r="G94" s="19"/>
      <c r="H94" s="56"/>
      <c r="I94" s="55"/>
    </row>
    <row r="95" spans="1:9" ht="99.95"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464</v>
      </c>
      <c r="F95" s="12"/>
      <c r="G95" s="19"/>
      <c r="H95" s="56"/>
      <c r="I95" s="55"/>
    </row>
    <row r="96" spans="1:9" ht="99.95" customHeight="1">
      <c r="A96" s="86" t="str">
        <f>Criteres!B96</f>
        <v>Formulaires</v>
      </c>
      <c r="B96" s="87" t="str">
        <f>Criteres!C96</f>
        <v>11.5</v>
      </c>
      <c r="C96" s="87" t="str">
        <f>Criteres!D96</f>
        <v>A</v>
      </c>
      <c r="D96" s="88" t="str">
        <f>Criteres!E96</f>
        <v>Dans chaque formulaire, les champs de même nature sont-ils regroupés, si nécessaire ?</v>
      </c>
      <c r="E96" s="13" t="s">
        <v>464</v>
      </c>
      <c r="F96" s="12"/>
      <c r="G96" s="19"/>
      <c r="H96" s="56"/>
      <c r="I96" s="55"/>
    </row>
    <row r="97" spans="1:9" ht="99.95" customHeight="1">
      <c r="A97" s="86" t="str">
        <f>Criteres!B97</f>
        <v>Formulaires</v>
      </c>
      <c r="B97" s="87" t="str">
        <f>Criteres!C97</f>
        <v>11.6</v>
      </c>
      <c r="C97" s="87" t="str">
        <f>Criteres!D97</f>
        <v>A</v>
      </c>
      <c r="D97" s="88" t="str">
        <f>Criteres!E97</f>
        <v>Dans chaque formulaire, chaque regroupement de champs de formulaire a-t-il une légende ?</v>
      </c>
      <c r="E97" s="13" t="s">
        <v>464</v>
      </c>
      <c r="F97" s="12"/>
      <c r="G97" s="19"/>
      <c r="H97" s="56"/>
      <c r="I97" s="55"/>
    </row>
    <row r="98" spans="1:9" ht="99.95"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464</v>
      </c>
      <c r="F98" s="12"/>
      <c r="G98" s="19"/>
      <c r="H98" s="56"/>
      <c r="I98" s="55"/>
    </row>
    <row r="99" spans="1:9" ht="99.95"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464</v>
      </c>
      <c r="F99" s="12"/>
      <c r="G99" s="19"/>
      <c r="H99" s="56"/>
      <c r="I99" s="55"/>
    </row>
    <row r="100" spans="1:9"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464</v>
      </c>
      <c r="F100" s="12"/>
      <c r="G100" s="19"/>
      <c r="H100" s="56"/>
      <c r="I100" s="55"/>
    </row>
    <row r="101" spans="1:9" ht="99.95"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464</v>
      </c>
      <c r="F101" s="12"/>
      <c r="G101" s="19"/>
      <c r="H101" s="56"/>
      <c r="I101" s="55"/>
    </row>
    <row r="102" spans="1:9" ht="99.95"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464</v>
      </c>
      <c r="F102" s="12"/>
      <c r="G102" s="19"/>
      <c r="H102" s="56"/>
      <c r="I102" s="55"/>
    </row>
    <row r="103" spans="1:9" ht="99.95"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464</v>
      </c>
      <c r="F103" s="12"/>
      <c r="G103" s="19"/>
      <c r="H103" s="56"/>
      <c r="I103" s="55"/>
    </row>
    <row r="104" spans="1:9" ht="99.95"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464</v>
      </c>
      <c r="F104" s="12"/>
      <c r="G104" s="19"/>
      <c r="H104" s="56"/>
      <c r="I104" s="55"/>
    </row>
    <row r="105" spans="1:9" ht="99.95"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464</v>
      </c>
      <c r="F108" s="12"/>
      <c r="G108" s="19"/>
      <c r="H108" s="56"/>
      <c r="I108" s="55"/>
    </row>
    <row r="109" spans="1:9" ht="99.95"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464</v>
      </c>
      <c r="F109" s="12"/>
      <c r="G109" s="19"/>
      <c r="H109" s="56"/>
      <c r="I109" s="55"/>
    </row>
    <row r="110" spans="1:9" ht="99.95" customHeight="1">
      <c r="A110" s="86" t="str">
        <f>Criteres!B110</f>
        <v>Navigation</v>
      </c>
      <c r="B110" s="87" t="str">
        <f>Criteres!C110</f>
        <v>12.3</v>
      </c>
      <c r="C110" s="87" t="str">
        <f>Criteres!D110</f>
        <v>AA</v>
      </c>
      <c r="D110" s="88" t="str">
        <f>Criteres!E110</f>
        <v>La page « plan du site » est-elle pertinente ?</v>
      </c>
      <c r="E110" s="13" t="s">
        <v>464</v>
      </c>
      <c r="F110" s="12"/>
      <c r="G110" s="19"/>
      <c r="H110" s="56"/>
      <c r="I110" s="55"/>
    </row>
    <row r="111" spans="1:9" ht="99.95"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464</v>
      </c>
      <c r="F111" s="12"/>
      <c r="G111" s="19"/>
      <c r="H111" s="56"/>
      <c r="I111" s="55"/>
    </row>
    <row r="112" spans="1:9" ht="99.95"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464</v>
      </c>
      <c r="F112" s="12"/>
      <c r="G112" s="19"/>
      <c r="H112" s="56"/>
      <c r="I112" s="55"/>
    </row>
    <row r="113" spans="1:9" ht="99.95"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464</v>
      </c>
      <c r="F113" s="12"/>
      <c r="G113" s="19"/>
      <c r="H113" s="56"/>
      <c r="I113" s="55"/>
    </row>
    <row r="114" spans="1:9" ht="99.95"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464</v>
      </c>
      <c r="F114" s="12"/>
      <c r="G114" s="19"/>
      <c r="H114" s="56"/>
      <c r="I114" s="55"/>
    </row>
    <row r="115" spans="1:9" ht="99.95" customHeight="1">
      <c r="A115" s="86" t="str">
        <f>Criteres!B115</f>
        <v>Navigation</v>
      </c>
      <c r="B115" s="87" t="str">
        <f>Criteres!C115</f>
        <v>12.8</v>
      </c>
      <c r="C115" s="87" t="str">
        <f>Criteres!D115</f>
        <v>A</v>
      </c>
      <c r="D115" s="88" t="str">
        <f>Criteres!E115</f>
        <v>Dans chaque page web, l'ordre de tabulation est-il cohérent ?</v>
      </c>
      <c r="E115" s="13" t="s">
        <v>464</v>
      </c>
      <c r="F115" s="12"/>
      <c r="G115" s="19"/>
      <c r="H115" s="56"/>
      <c r="I115" s="55"/>
    </row>
    <row r="116" spans="1:9" ht="99.95"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464</v>
      </c>
      <c r="F116" s="12"/>
      <c r="G116" s="19"/>
      <c r="H116" s="56"/>
      <c r="I116" s="55"/>
    </row>
    <row r="117" spans="1:9" ht="99.95"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464</v>
      </c>
      <c r="F117" s="12"/>
      <c r="G117" s="19"/>
      <c r="H117" s="56"/>
      <c r="I117" s="55"/>
    </row>
    <row r="118" spans="1:9" ht="99.95"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464</v>
      </c>
      <c r="F118" s="12"/>
      <c r="G118" s="19"/>
      <c r="H118" s="56"/>
      <c r="I118" s="55"/>
    </row>
    <row r="119" spans="1:9" ht="99.95"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464</v>
      </c>
      <c r="F122" s="12"/>
      <c r="G122" s="19"/>
      <c r="H122" s="56"/>
      <c r="I122" s="55"/>
    </row>
    <row r="123" spans="1:9" ht="99.95"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464</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464</v>
      </c>
      <c r="F124" s="12"/>
      <c r="G124" s="19"/>
      <c r="H124" s="56"/>
      <c r="I124" s="55"/>
    </row>
    <row r="125" spans="1:9" ht="99.95"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464</v>
      </c>
      <c r="F125" s="12"/>
      <c r="G125" s="19"/>
      <c r="H125" s="56"/>
      <c r="I125" s="55"/>
    </row>
    <row r="126" spans="1:9" ht="99.95"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464</v>
      </c>
      <c r="F126" s="12"/>
      <c r="G126" s="19"/>
      <c r="H126" s="56"/>
      <c r="I126" s="55"/>
    </row>
    <row r="127" spans="1:9" ht="99.95"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464</v>
      </c>
      <c r="F127" s="12"/>
      <c r="G127" s="19"/>
      <c r="H127" s="56"/>
      <c r="I127" s="55"/>
    </row>
    <row r="128" spans="1:9" ht="99.95"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464</v>
      </c>
      <c r="F128" s="12"/>
      <c r="G128" s="19"/>
      <c r="H128" s="56"/>
      <c r="I128" s="55"/>
    </row>
    <row r="129" spans="1:9" ht="99.95"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464</v>
      </c>
      <c r="F129" s="12"/>
      <c r="G129" s="19"/>
      <c r="H129" s="56"/>
      <c r="I129" s="55"/>
    </row>
    <row r="130" spans="1:9" ht="99.95"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464</v>
      </c>
      <c r="F130" s="12"/>
      <c r="G130" s="19"/>
      <c r="H130" s="56"/>
      <c r="I130" s="55"/>
    </row>
    <row r="131" spans="1:9" ht="99.95"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464</v>
      </c>
      <c r="F131" s="12"/>
      <c r="G131" s="19"/>
      <c r="H131" s="56"/>
      <c r="I131" s="55"/>
    </row>
    <row r="132" spans="1:9" ht="99.95"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464</v>
      </c>
      <c r="F132" s="12"/>
      <c r="G132" s="19"/>
      <c r="H132" s="56"/>
      <c r="I132" s="55"/>
    </row>
    <row r="133" spans="1:9" ht="99.95"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464</v>
      </c>
      <c r="F133" s="12"/>
      <c r="G133" s="19"/>
      <c r="H133" s="56"/>
      <c r="I133" s="55"/>
    </row>
    <row r="134" spans="1:9" ht="99.95"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3" xr:uid="{00000000-0009-0000-0000-00002C000000}"/>
  <mergeCells count="2">
    <mergeCell ref="A1:C1"/>
    <mergeCell ref="A2:C2"/>
  </mergeCells>
  <conditionalFormatting sqref="E5:E136">
    <cfRule type="cellIs" dxfId="22" priority="10" operator="equal">
      <formula>"c"</formula>
    </cfRule>
    <cfRule type="cellIs" dxfId="21" priority="11" operator="equal">
      <formula>"nc"</formula>
    </cfRule>
    <cfRule type="cellIs" dxfId="20" priority="12" operator="equal">
      <formula>"na"</formula>
    </cfRule>
    <cfRule type="cellIs" dxfId="19" priority="13" operator="equal">
      <formula>"nt"</formula>
    </cfRule>
  </conditionalFormatting>
  <conditionalFormatting sqref="F4:F136">
    <cfRule type="cellIs" dxfId="18" priority="9" operator="equal">
      <formula>"D"</formula>
    </cfRule>
  </conditionalFormatting>
  <conditionalFormatting sqref="E137:E140">
    <cfRule type="cellIs" dxfId="17" priority="5" operator="equal">
      <formula>"c"</formula>
    </cfRule>
    <cfRule type="cellIs" dxfId="16" priority="6" operator="equal">
      <formula>"nc"</formula>
    </cfRule>
    <cfRule type="cellIs" dxfId="15" priority="7" operator="equal">
      <formula>"na"</formula>
    </cfRule>
    <cfRule type="cellIs" dxfId="14" priority="8" operator="equal">
      <formula>"nt"</formula>
    </cfRule>
  </conditionalFormatting>
  <conditionalFormatting sqref="E4">
    <cfRule type="cellIs" dxfId="13" priority="1" operator="equal">
      <formula>"c"</formula>
    </cfRule>
    <cfRule type="cellIs" dxfId="12" priority="2" operator="equal">
      <formula>"nc"</formula>
    </cfRule>
    <cfRule type="cellIs" dxfId="11" priority="3" operator="equal">
      <formula>"na"</formula>
    </cfRule>
    <cfRule type="cellIs" dxfId="10" priority="4" operator="equal">
      <formula>"nt"</formula>
    </cfRule>
  </conditionalFormatting>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27"/>
  <dimension ref="A1:J2"/>
  <sheetViews>
    <sheetView workbookViewId="0">
      <selection activeCell="D2" sqref="D2"/>
    </sheetView>
  </sheetViews>
  <sheetFormatPr baseColWidth="10" defaultColWidth="11" defaultRowHeight="15"/>
  <cols>
    <col min="1" max="3" width="11" style="6"/>
    <col min="4" max="4" width="40" style="6" customWidth="1"/>
    <col min="5" max="9" width="11" style="6"/>
    <col min="10" max="10" width="44" style="6" customWidth="1"/>
    <col min="11" max="16384" width="11" style="6"/>
  </cols>
  <sheetData>
    <row r="1" spans="1:10" ht="21">
      <c r="A1" s="6" t="s">
        <v>574</v>
      </c>
      <c r="B1" s="13" t="s">
        <v>459</v>
      </c>
      <c r="C1" s="12" t="s">
        <v>575</v>
      </c>
      <c r="D1" s="102" t="s">
        <v>576</v>
      </c>
      <c r="E1" s="56" t="s">
        <v>577</v>
      </c>
      <c r="F1" s="57" t="s">
        <v>578</v>
      </c>
      <c r="G1" s="6" t="s">
        <v>579</v>
      </c>
      <c r="J1" s="6" t="s">
        <v>580</v>
      </c>
    </row>
    <row r="2" spans="1:10" ht="195">
      <c r="A2" s="6" t="s">
        <v>20</v>
      </c>
      <c r="B2" s="13" t="s">
        <v>424</v>
      </c>
      <c r="C2" s="12"/>
      <c r="D2" s="19"/>
      <c r="E2" s="56"/>
      <c r="F2" s="57">
        <v>93</v>
      </c>
      <c r="G2" s="6">
        <v>6</v>
      </c>
      <c r="J2" s="1" t="s">
        <v>581</v>
      </c>
    </row>
  </sheetData>
  <conditionalFormatting sqref="B1">
    <cfRule type="cellIs" dxfId="9" priority="2584" operator="equal">
      <formula>"c"</formula>
    </cfRule>
    <cfRule type="cellIs" dxfId="8" priority="2585" operator="equal">
      <formula>"nc"</formula>
    </cfRule>
    <cfRule type="cellIs" dxfId="7" priority="2586" operator="equal">
      <formula>"na"</formula>
    </cfRule>
    <cfRule type="cellIs" dxfId="6" priority="2587" operator="equal">
      <formula>"nt"</formula>
    </cfRule>
  </conditionalFormatting>
  <conditionalFormatting sqref="C1">
    <cfRule type="cellIs" dxfId="5" priority="2583" operator="equal">
      <formula>"D"</formula>
    </cfRule>
  </conditionalFormatting>
  <conditionalFormatting sqref="B2">
    <cfRule type="cellIs" dxfId="4" priority="2" operator="equal">
      <formula>"c"</formula>
    </cfRule>
    <cfRule type="cellIs" dxfId="3" priority="3" operator="equal">
      <formula>"nc"</formula>
    </cfRule>
    <cfRule type="cellIs" dxfId="2" priority="4" operator="equal">
      <formula>"na"</formula>
    </cfRule>
    <cfRule type="cellIs" dxfId="1" priority="5" operator="equal">
      <formula>"nt"</formula>
    </cfRule>
  </conditionalFormatting>
  <conditionalFormatting sqref="C2">
    <cfRule type="cellIs" dxfId="0" priority="1" operator="equal">
      <formula>"D"</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BC259"/>
  <sheetViews>
    <sheetView zoomScale="85" zoomScaleNormal="85" zoomScalePageLayoutView="85" workbookViewId="0">
      <selection activeCell="D11" sqref="D11"/>
    </sheetView>
  </sheetViews>
  <sheetFormatPr baseColWidth="10" defaultColWidth="8.7109375" defaultRowHeight="15"/>
  <cols>
    <col min="1" max="44" width="8.7109375" style="6"/>
    <col min="45" max="47" width="8.7109375" style="8"/>
    <col min="48" max="48" width="8.7109375" style="6"/>
    <col min="49" max="49" width="8.7109375" style="8"/>
    <col min="50" max="50" width="16.42578125" style="8" customWidth="1"/>
    <col min="51" max="51" width="12" style="8" customWidth="1"/>
    <col min="52" max="52" width="16" style="8" customWidth="1"/>
    <col min="53" max="53" width="8.7109375" style="8"/>
    <col min="54" max="54" width="16.140625" style="6" customWidth="1"/>
    <col min="55" max="16384" width="8.7109375" style="6"/>
  </cols>
  <sheetData>
    <row r="1" spans="1:55" ht="45">
      <c r="B1" s="66" t="s">
        <v>443</v>
      </c>
      <c r="C1" s="6" t="s">
        <v>423</v>
      </c>
      <c r="D1" s="6">
        <f>COUNTIF(D7:D143,$C$1)</f>
        <v>37</v>
      </c>
      <c r="E1" s="6">
        <f t="shared" ref="E1:AQ1" si="0">COUNTIF(E7:E143,$C$1)</f>
        <v>28</v>
      </c>
      <c r="F1" s="6">
        <f t="shared" si="0"/>
        <v>25</v>
      </c>
      <c r="G1" s="6">
        <f t="shared" si="0"/>
        <v>29</v>
      </c>
      <c r="H1" s="6">
        <f t="shared" si="0"/>
        <v>31</v>
      </c>
      <c r="I1" s="6">
        <f t="shared" si="0"/>
        <v>36</v>
      </c>
      <c r="J1" s="6">
        <f t="shared" si="0"/>
        <v>22</v>
      </c>
      <c r="K1" s="6">
        <f t="shared" si="0"/>
        <v>37</v>
      </c>
      <c r="L1" s="6">
        <f t="shared" si="0"/>
        <v>23</v>
      </c>
      <c r="M1" s="6">
        <f t="shared" si="0"/>
        <v>30</v>
      </c>
      <c r="N1" s="6">
        <f t="shared" si="0"/>
        <v>0</v>
      </c>
      <c r="O1" s="6">
        <f t="shared" si="0"/>
        <v>16</v>
      </c>
      <c r="P1" s="6">
        <f t="shared" si="0"/>
        <v>20</v>
      </c>
      <c r="Q1" s="6">
        <f t="shared" si="0"/>
        <v>17</v>
      </c>
      <c r="R1" s="6">
        <f t="shared" si="0"/>
        <v>22</v>
      </c>
      <c r="S1" s="6">
        <f t="shared" si="0"/>
        <v>17</v>
      </c>
      <c r="T1" s="6">
        <f t="shared" si="0"/>
        <v>5</v>
      </c>
      <c r="U1" s="6">
        <f t="shared" si="0"/>
        <v>27</v>
      </c>
      <c r="V1" s="6">
        <f t="shared" si="0"/>
        <v>11</v>
      </c>
      <c r="W1" s="6">
        <f t="shared" si="0"/>
        <v>17</v>
      </c>
      <c r="X1" s="6">
        <f t="shared" si="0"/>
        <v>24</v>
      </c>
      <c r="Y1" s="6">
        <f t="shared" si="0"/>
        <v>18</v>
      </c>
      <c r="Z1" s="6">
        <f t="shared" si="0"/>
        <v>26</v>
      </c>
      <c r="AA1" s="6">
        <f t="shared" si="0"/>
        <v>16</v>
      </c>
      <c r="AB1" s="6">
        <f t="shared" si="0"/>
        <v>0</v>
      </c>
      <c r="AC1" s="6">
        <f t="shared" si="0"/>
        <v>18</v>
      </c>
      <c r="AD1" s="6">
        <f t="shared" si="0"/>
        <v>22</v>
      </c>
      <c r="AE1" s="6">
        <f t="shared" si="0"/>
        <v>28</v>
      </c>
      <c r="AF1" s="6">
        <f t="shared" si="0"/>
        <v>25</v>
      </c>
      <c r="AG1" s="6">
        <f t="shared" si="0"/>
        <v>30</v>
      </c>
      <c r="AH1" s="6">
        <f t="shared" si="0"/>
        <v>23</v>
      </c>
      <c r="AI1" s="6">
        <f t="shared" si="0"/>
        <v>12</v>
      </c>
      <c r="AJ1" s="6">
        <f t="shared" si="0"/>
        <v>14</v>
      </c>
      <c r="AK1" s="6">
        <f t="shared" si="0"/>
        <v>25</v>
      </c>
      <c r="AL1" s="6">
        <f t="shared" si="0"/>
        <v>19</v>
      </c>
      <c r="AM1" s="6">
        <f t="shared" si="0"/>
        <v>6</v>
      </c>
      <c r="AN1" s="6">
        <f t="shared" si="0"/>
        <v>4</v>
      </c>
      <c r="AO1" s="6">
        <f t="shared" si="0"/>
        <v>0</v>
      </c>
      <c r="AP1" s="6">
        <f t="shared" si="0"/>
        <v>0</v>
      </c>
      <c r="AQ1" s="6">
        <f t="shared" si="0"/>
        <v>0</v>
      </c>
      <c r="AS1" s="134"/>
      <c r="AT1" s="134"/>
      <c r="AU1" s="134"/>
      <c r="AW1" s="134"/>
      <c r="AX1" s="134"/>
      <c r="AY1" s="134"/>
      <c r="AZ1" s="134"/>
      <c r="BA1" s="134"/>
    </row>
    <row r="2" spans="1:55">
      <c r="C2" s="6" t="s">
        <v>424</v>
      </c>
      <c r="D2" s="6">
        <f>COUNTIF(D7:D143,$C$2)</f>
        <v>8</v>
      </c>
      <c r="E2" s="6">
        <f t="shared" ref="E2:X2" si="1">COUNTIF(E7:E143,$C$2)</f>
        <v>3</v>
      </c>
      <c r="F2" s="6">
        <f t="shared" si="1"/>
        <v>1</v>
      </c>
      <c r="G2" s="6">
        <f t="shared" si="1"/>
        <v>6</v>
      </c>
      <c r="H2" s="6">
        <f t="shared" si="1"/>
        <v>3</v>
      </c>
      <c r="I2" s="6">
        <f t="shared" si="1"/>
        <v>3</v>
      </c>
      <c r="J2" s="6">
        <f t="shared" si="1"/>
        <v>7</v>
      </c>
      <c r="K2" s="6">
        <f t="shared" si="1"/>
        <v>2</v>
      </c>
      <c r="L2" s="6">
        <f t="shared" si="1"/>
        <v>2</v>
      </c>
      <c r="M2" s="6">
        <f t="shared" si="1"/>
        <v>2</v>
      </c>
      <c r="N2" s="6">
        <f t="shared" si="1"/>
        <v>0</v>
      </c>
      <c r="O2" s="6">
        <f t="shared" si="1"/>
        <v>4</v>
      </c>
      <c r="P2" s="6">
        <f t="shared" si="1"/>
        <v>1</v>
      </c>
      <c r="Q2" s="6">
        <f t="shared" si="1"/>
        <v>1</v>
      </c>
      <c r="R2" s="6">
        <f t="shared" si="1"/>
        <v>0</v>
      </c>
      <c r="S2" s="6">
        <f t="shared" si="1"/>
        <v>1</v>
      </c>
      <c r="T2" s="6">
        <f t="shared" si="1"/>
        <v>1</v>
      </c>
      <c r="U2" s="6">
        <f t="shared" si="1"/>
        <v>3</v>
      </c>
      <c r="V2" s="6">
        <f t="shared" si="1"/>
        <v>1</v>
      </c>
      <c r="W2" s="6">
        <f t="shared" si="1"/>
        <v>1</v>
      </c>
      <c r="X2" s="6">
        <f t="shared" si="1"/>
        <v>1</v>
      </c>
      <c r="Y2" s="6">
        <f>COUNTIF(Y7:Y143,$C$2)</f>
        <v>1</v>
      </c>
      <c r="Z2" s="6">
        <f>COUNTIF(Z7:Z143,$C$2)</f>
        <v>3</v>
      </c>
      <c r="AA2" s="6">
        <f t="shared" ref="AA2:AQ2" si="2">COUNTIF(AA7:AA143,$C$2)</f>
        <v>2</v>
      </c>
      <c r="AB2" s="6">
        <f t="shared" si="2"/>
        <v>0</v>
      </c>
      <c r="AC2" s="6">
        <f t="shared" si="2"/>
        <v>3</v>
      </c>
      <c r="AD2" s="6">
        <f t="shared" si="2"/>
        <v>0</v>
      </c>
      <c r="AE2" s="6">
        <f t="shared" si="2"/>
        <v>1</v>
      </c>
      <c r="AF2" s="6">
        <f t="shared" si="2"/>
        <v>1</v>
      </c>
      <c r="AG2" s="6">
        <f t="shared" si="2"/>
        <v>1</v>
      </c>
      <c r="AH2" s="6">
        <f t="shared" si="2"/>
        <v>0</v>
      </c>
      <c r="AI2" s="6">
        <f t="shared" si="2"/>
        <v>0</v>
      </c>
      <c r="AJ2" s="6">
        <f t="shared" si="2"/>
        <v>1</v>
      </c>
      <c r="AK2" s="6">
        <f t="shared" si="2"/>
        <v>1</v>
      </c>
      <c r="AL2" s="6">
        <f>COUNTIF(AL7:AL143,$C$2)</f>
        <v>0</v>
      </c>
      <c r="AM2" s="6">
        <f t="shared" si="2"/>
        <v>6</v>
      </c>
      <c r="AN2" s="6">
        <f t="shared" si="2"/>
        <v>2</v>
      </c>
      <c r="AO2" s="6">
        <f t="shared" si="2"/>
        <v>0</v>
      </c>
      <c r="AP2" s="6">
        <f t="shared" si="2"/>
        <v>0</v>
      </c>
      <c r="AQ2" s="6">
        <f t="shared" si="2"/>
        <v>0</v>
      </c>
      <c r="AS2" s="134"/>
      <c r="AT2" s="134"/>
      <c r="AU2" s="134"/>
      <c r="AW2" s="134"/>
      <c r="AX2" s="134"/>
      <c r="AY2" s="134"/>
      <c r="AZ2" s="134"/>
      <c r="BA2" s="134"/>
    </row>
    <row r="3" spans="1:55">
      <c r="C3" s="6" t="s">
        <v>425</v>
      </c>
      <c r="D3" s="6">
        <f>COUNTIF(D7:D143,$C$3)</f>
        <v>61</v>
      </c>
      <c r="E3" s="6">
        <f t="shared" ref="E3:AQ3" si="3">COUNTIF(E7:E143,$C$3)</f>
        <v>75</v>
      </c>
      <c r="F3" s="6">
        <f t="shared" si="3"/>
        <v>80</v>
      </c>
      <c r="G3" s="6">
        <f t="shared" si="3"/>
        <v>71</v>
      </c>
      <c r="H3" s="6">
        <f t="shared" si="3"/>
        <v>72</v>
      </c>
      <c r="I3" s="6">
        <f t="shared" si="3"/>
        <v>67</v>
      </c>
      <c r="J3" s="6">
        <f t="shared" si="3"/>
        <v>77</v>
      </c>
      <c r="K3" s="6">
        <f t="shared" si="3"/>
        <v>67</v>
      </c>
      <c r="L3" s="6">
        <f t="shared" si="3"/>
        <v>81</v>
      </c>
      <c r="M3" s="6">
        <f t="shared" si="3"/>
        <v>83</v>
      </c>
      <c r="N3" s="6">
        <f t="shared" si="3"/>
        <v>0</v>
      </c>
      <c r="O3" s="6">
        <f t="shared" si="3"/>
        <v>86</v>
      </c>
      <c r="P3" s="6">
        <f t="shared" si="3"/>
        <v>85</v>
      </c>
      <c r="Q3" s="6">
        <f t="shared" si="3"/>
        <v>88</v>
      </c>
      <c r="R3" s="6">
        <f t="shared" si="3"/>
        <v>84</v>
      </c>
      <c r="S3" s="6">
        <f t="shared" si="3"/>
        <v>88</v>
      </c>
      <c r="T3" s="6">
        <f t="shared" si="3"/>
        <v>100</v>
      </c>
      <c r="U3" s="6">
        <f t="shared" si="3"/>
        <v>76</v>
      </c>
      <c r="V3" s="6">
        <f t="shared" si="3"/>
        <v>94</v>
      </c>
      <c r="W3" s="6">
        <f t="shared" si="3"/>
        <v>88</v>
      </c>
      <c r="X3" s="6">
        <f t="shared" si="3"/>
        <v>81</v>
      </c>
      <c r="Y3" s="6">
        <f t="shared" si="3"/>
        <v>87</v>
      </c>
      <c r="Z3" s="6">
        <f t="shared" si="3"/>
        <v>77</v>
      </c>
      <c r="AA3" s="6">
        <f t="shared" si="3"/>
        <v>88</v>
      </c>
      <c r="AB3" s="6">
        <f t="shared" si="3"/>
        <v>0</v>
      </c>
      <c r="AC3" s="6">
        <f t="shared" si="3"/>
        <v>85</v>
      </c>
      <c r="AD3" s="6">
        <f t="shared" si="3"/>
        <v>84</v>
      </c>
      <c r="AE3" s="6">
        <f t="shared" si="3"/>
        <v>77</v>
      </c>
      <c r="AF3" s="6">
        <f t="shared" si="3"/>
        <v>80</v>
      </c>
      <c r="AG3" s="6">
        <f t="shared" si="3"/>
        <v>75</v>
      </c>
      <c r="AH3" s="6">
        <f t="shared" si="3"/>
        <v>83</v>
      </c>
      <c r="AI3" s="6">
        <f t="shared" si="3"/>
        <v>94</v>
      </c>
      <c r="AJ3" s="6">
        <f t="shared" si="3"/>
        <v>91</v>
      </c>
      <c r="AK3" s="6">
        <f t="shared" si="3"/>
        <v>80</v>
      </c>
      <c r="AL3" s="6">
        <f t="shared" si="3"/>
        <v>87</v>
      </c>
      <c r="AM3" s="6">
        <f t="shared" si="3"/>
        <v>94</v>
      </c>
      <c r="AN3" s="6">
        <f t="shared" si="3"/>
        <v>100</v>
      </c>
      <c r="AO3" s="6">
        <f t="shared" si="3"/>
        <v>0</v>
      </c>
      <c r="AP3" s="6">
        <f t="shared" si="3"/>
        <v>0</v>
      </c>
      <c r="AQ3" s="6">
        <f t="shared" si="3"/>
        <v>0</v>
      </c>
      <c r="AS3" s="134"/>
      <c r="AT3" s="134"/>
      <c r="AU3" s="134"/>
      <c r="AW3" s="134"/>
      <c r="AX3" s="134"/>
      <c r="AY3" s="134"/>
      <c r="AZ3" s="134"/>
      <c r="BA3" s="134"/>
    </row>
    <row r="4" spans="1:55" ht="60">
      <c r="C4" s="1" t="s">
        <v>444</v>
      </c>
      <c r="D4" s="67">
        <f>IF(D5&gt;0,D1/D5,"-")</f>
        <v>0.82222222222222219</v>
      </c>
      <c r="E4" s="67">
        <f t="shared" ref="E4:Y4" si="4">IF(E5&gt;0,E1/E5,"-")</f>
        <v>0.90322580645161288</v>
      </c>
      <c r="F4" s="67">
        <f t="shared" si="4"/>
        <v>0.96153846153846156</v>
      </c>
      <c r="G4" s="67">
        <f t="shared" si="4"/>
        <v>0.82857142857142863</v>
      </c>
      <c r="H4" s="67">
        <f t="shared" si="4"/>
        <v>0.91176470588235292</v>
      </c>
      <c r="I4" s="67">
        <f t="shared" si="4"/>
        <v>0.92307692307692313</v>
      </c>
      <c r="J4" s="67">
        <f t="shared" si="4"/>
        <v>0.75862068965517238</v>
      </c>
      <c r="K4" s="67">
        <f t="shared" si="4"/>
        <v>0.94871794871794868</v>
      </c>
      <c r="L4" s="67">
        <f t="shared" si="4"/>
        <v>0.92</v>
      </c>
      <c r="M4" s="67">
        <f t="shared" si="4"/>
        <v>0.9375</v>
      </c>
      <c r="N4" s="67" t="str">
        <f t="shared" si="4"/>
        <v>-</v>
      </c>
      <c r="O4" s="67">
        <f t="shared" si="4"/>
        <v>0.8</v>
      </c>
      <c r="P4" s="67">
        <f t="shared" si="4"/>
        <v>0.95238095238095233</v>
      </c>
      <c r="Q4" s="67">
        <f t="shared" si="4"/>
        <v>0.94444444444444442</v>
      </c>
      <c r="R4" s="67">
        <f t="shared" si="4"/>
        <v>1</v>
      </c>
      <c r="S4" s="67">
        <f t="shared" si="4"/>
        <v>0.94444444444444442</v>
      </c>
      <c r="T4" s="67">
        <f t="shared" si="4"/>
        <v>0.83333333333333337</v>
      </c>
      <c r="U4" s="67">
        <f t="shared" si="4"/>
        <v>0.9</v>
      </c>
      <c r="V4" s="67">
        <f t="shared" si="4"/>
        <v>0.91666666666666663</v>
      </c>
      <c r="W4" s="67">
        <f t="shared" si="4"/>
        <v>0.94444444444444442</v>
      </c>
      <c r="X4" s="67">
        <f t="shared" si="4"/>
        <v>0.96</v>
      </c>
      <c r="Y4" s="67">
        <f t="shared" si="4"/>
        <v>0.94736842105263153</v>
      </c>
      <c r="Z4" s="67">
        <f t="shared" ref="Z4:AQ4" si="5">IF(Z5&gt;0,Z1/Z5,"-")</f>
        <v>0.89655172413793105</v>
      </c>
      <c r="AA4" s="67">
        <f t="shared" si="5"/>
        <v>0.88888888888888884</v>
      </c>
      <c r="AB4" s="67" t="str">
        <f t="shared" si="5"/>
        <v>-</v>
      </c>
      <c r="AC4" s="67">
        <f t="shared" si="5"/>
        <v>0.8571428571428571</v>
      </c>
      <c r="AD4" s="67">
        <f t="shared" si="5"/>
        <v>1</v>
      </c>
      <c r="AE4" s="67">
        <f t="shared" si="5"/>
        <v>0.96551724137931039</v>
      </c>
      <c r="AF4" s="67">
        <f t="shared" si="5"/>
        <v>0.96153846153846156</v>
      </c>
      <c r="AG4" s="67">
        <f t="shared" si="5"/>
        <v>0.967741935483871</v>
      </c>
      <c r="AH4" s="67">
        <f t="shared" si="5"/>
        <v>1</v>
      </c>
      <c r="AI4" s="67">
        <f t="shared" si="5"/>
        <v>1</v>
      </c>
      <c r="AJ4" s="67">
        <f t="shared" si="5"/>
        <v>0.93333333333333335</v>
      </c>
      <c r="AK4" s="67">
        <f t="shared" si="5"/>
        <v>0.96153846153846156</v>
      </c>
      <c r="AL4" s="67">
        <f t="shared" si="5"/>
        <v>1</v>
      </c>
      <c r="AM4" s="67">
        <f t="shared" si="5"/>
        <v>0.5</v>
      </c>
      <c r="AN4" s="67">
        <f t="shared" si="5"/>
        <v>0.66666666666666663</v>
      </c>
      <c r="AO4" s="67" t="str">
        <f t="shared" si="5"/>
        <v>-</v>
      </c>
      <c r="AP4" s="67" t="str">
        <f t="shared" si="5"/>
        <v>-</v>
      </c>
      <c r="AQ4" s="67" t="str">
        <f t="shared" si="5"/>
        <v>-</v>
      </c>
      <c r="AS4" s="134"/>
      <c r="AT4" s="134"/>
      <c r="AU4" s="134"/>
      <c r="AW4" s="134"/>
      <c r="AX4" s="134"/>
      <c r="AY4" s="134"/>
      <c r="AZ4" s="134"/>
      <c r="BA4" s="134"/>
    </row>
    <row r="5" spans="1:55" ht="60">
      <c r="B5" s="72"/>
      <c r="C5" s="1" t="s">
        <v>445</v>
      </c>
      <c r="D5" s="6">
        <f t="shared" ref="D5:AQ5" si="6">D1+D2</f>
        <v>45</v>
      </c>
      <c r="E5" s="6">
        <f t="shared" si="6"/>
        <v>31</v>
      </c>
      <c r="F5" s="6">
        <f t="shared" si="6"/>
        <v>26</v>
      </c>
      <c r="G5" s="6">
        <f t="shared" si="6"/>
        <v>35</v>
      </c>
      <c r="H5" s="6">
        <f t="shared" si="6"/>
        <v>34</v>
      </c>
      <c r="I5" s="6">
        <f t="shared" si="6"/>
        <v>39</v>
      </c>
      <c r="J5" s="6">
        <f t="shared" si="6"/>
        <v>29</v>
      </c>
      <c r="K5" s="6">
        <f t="shared" si="6"/>
        <v>39</v>
      </c>
      <c r="L5" s="6">
        <f t="shared" si="6"/>
        <v>25</v>
      </c>
      <c r="M5" s="6">
        <f t="shared" si="6"/>
        <v>32</v>
      </c>
      <c r="N5" s="6">
        <f t="shared" si="6"/>
        <v>0</v>
      </c>
      <c r="O5" s="6">
        <f t="shared" si="6"/>
        <v>20</v>
      </c>
      <c r="P5" s="6">
        <f t="shared" si="6"/>
        <v>21</v>
      </c>
      <c r="Q5" s="6">
        <f t="shared" si="6"/>
        <v>18</v>
      </c>
      <c r="R5" s="6">
        <f t="shared" si="6"/>
        <v>22</v>
      </c>
      <c r="S5" s="6">
        <f t="shared" si="6"/>
        <v>18</v>
      </c>
      <c r="T5" s="6">
        <f t="shared" si="6"/>
        <v>6</v>
      </c>
      <c r="U5" s="6">
        <f t="shared" si="6"/>
        <v>30</v>
      </c>
      <c r="V5" s="6">
        <f t="shared" si="6"/>
        <v>12</v>
      </c>
      <c r="W5" s="6">
        <f t="shared" si="6"/>
        <v>18</v>
      </c>
      <c r="X5" s="6">
        <f t="shared" si="6"/>
        <v>25</v>
      </c>
      <c r="Y5" s="6">
        <f t="shared" si="6"/>
        <v>19</v>
      </c>
      <c r="Z5" s="6">
        <f t="shared" si="6"/>
        <v>29</v>
      </c>
      <c r="AA5" s="6">
        <f t="shared" si="6"/>
        <v>18</v>
      </c>
      <c r="AB5" s="6">
        <f t="shared" si="6"/>
        <v>0</v>
      </c>
      <c r="AC5" s="6">
        <f t="shared" si="6"/>
        <v>21</v>
      </c>
      <c r="AD5" s="6">
        <f t="shared" si="6"/>
        <v>22</v>
      </c>
      <c r="AE5" s="6">
        <f t="shared" si="6"/>
        <v>29</v>
      </c>
      <c r="AF5" s="6">
        <f t="shared" si="6"/>
        <v>26</v>
      </c>
      <c r="AG5" s="6">
        <f t="shared" si="6"/>
        <v>31</v>
      </c>
      <c r="AH5" s="6">
        <f t="shared" si="6"/>
        <v>23</v>
      </c>
      <c r="AI5" s="6">
        <f t="shared" si="6"/>
        <v>12</v>
      </c>
      <c r="AJ5" s="6">
        <f t="shared" si="6"/>
        <v>15</v>
      </c>
      <c r="AK5" s="6">
        <f t="shared" si="6"/>
        <v>26</v>
      </c>
      <c r="AL5" s="6">
        <f t="shared" si="6"/>
        <v>19</v>
      </c>
      <c r="AM5" s="6">
        <f t="shared" si="6"/>
        <v>12</v>
      </c>
      <c r="AN5" s="6">
        <f t="shared" si="6"/>
        <v>6</v>
      </c>
      <c r="AO5" s="6">
        <f t="shared" si="6"/>
        <v>0</v>
      </c>
      <c r="AP5" s="6">
        <f t="shared" si="6"/>
        <v>0</v>
      </c>
      <c r="AQ5" s="6">
        <f t="shared" si="6"/>
        <v>0</v>
      </c>
      <c r="AS5" s="134"/>
      <c r="AT5" s="134"/>
      <c r="AU5" s="134"/>
      <c r="AW5" s="134"/>
      <c r="AX5" s="134"/>
      <c r="AY5" s="134"/>
      <c r="AZ5" s="134"/>
      <c r="BA5" s="134"/>
    </row>
    <row r="6" spans="1:55">
      <c r="A6" s="20"/>
      <c r="B6" s="20"/>
      <c r="C6" s="20" t="s">
        <v>446</v>
      </c>
      <c r="D6" s="20" t="str">
        <f>Echantillon!A10</f>
        <v>P01</v>
      </c>
      <c r="E6" s="20" t="str">
        <f>Echantillon!A11</f>
        <v>P02</v>
      </c>
      <c r="F6" s="20" t="str">
        <f>Echantillon!A12</f>
        <v>P03</v>
      </c>
      <c r="G6" s="20" t="str">
        <f>Echantillon!A13</f>
        <v>P04</v>
      </c>
      <c r="H6" s="20" t="str">
        <f>Echantillon!A14</f>
        <v>P05</v>
      </c>
      <c r="I6" s="20" t="str">
        <f>Echantillon!A15</f>
        <v>P06</v>
      </c>
      <c r="J6" s="20" t="str">
        <f>Echantillon!A16</f>
        <v>P07</v>
      </c>
      <c r="K6" s="20" t="str">
        <f>Echantillon!A17</f>
        <v>P08</v>
      </c>
      <c r="L6" s="20" t="str">
        <f>Echantillon!A18</f>
        <v>P09</v>
      </c>
      <c r="M6" s="20" t="str">
        <f>Echantillon!A19</f>
        <v>P10</v>
      </c>
      <c r="N6" s="20" t="str">
        <f>Echantillon!A20</f>
        <v>P11</v>
      </c>
      <c r="O6" s="20" t="str">
        <f>Echantillon!A21</f>
        <v>P12</v>
      </c>
      <c r="P6" s="20" t="str">
        <f>Echantillon!A22</f>
        <v>P13</v>
      </c>
      <c r="Q6" s="20" t="str">
        <f>Echantillon!A23</f>
        <v>P14</v>
      </c>
      <c r="R6" s="20" t="str">
        <f>Echantillon!A24</f>
        <v>P15</v>
      </c>
      <c r="S6" s="20" t="str">
        <f>Echantillon!A25</f>
        <v>P16</v>
      </c>
      <c r="T6" s="20" t="str">
        <f>Echantillon!A26</f>
        <v>P17</v>
      </c>
      <c r="U6" s="20" t="str">
        <f>Echantillon!A27</f>
        <v>P18</v>
      </c>
      <c r="V6" s="20" t="str">
        <f>Echantillon!A28</f>
        <v>P19</v>
      </c>
      <c r="W6" s="20" t="str">
        <f>Echantillon!A29</f>
        <v>P20</v>
      </c>
      <c r="X6" s="20" t="s">
        <v>72</v>
      </c>
      <c r="Y6" s="20" t="s">
        <v>75</v>
      </c>
      <c r="Z6" s="20" t="s">
        <v>78</v>
      </c>
      <c r="AA6" s="20" t="s">
        <v>81</v>
      </c>
      <c r="AB6" s="20" t="s">
        <v>84</v>
      </c>
      <c r="AC6" s="20" t="s">
        <v>88</v>
      </c>
      <c r="AD6" s="20" t="s">
        <v>91</v>
      </c>
      <c r="AE6" s="20" t="s">
        <v>94</v>
      </c>
      <c r="AF6" s="20" t="s">
        <v>97</v>
      </c>
      <c r="AG6" s="20" t="s">
        <v>100</v>
      </c>
      <c r="AH6" s="20" t="s">
        <v>103</v>
      </c>
      <c r="AI6" s="20" t="s">
        <v>106</v>
      </c>
      <c r="AJ6" s="20" t="s">
        <v>109</v>
      </c>
      <c r="AK6" s="20" t="s">
        <v>112</v>
      </c>
      <c r="AL6" s="20" t="s">
        <v>115</v>
      </c>
      <c r="AM6" s="20" t="s">
        <v>118</v>
      </c>
      <c r="AN6" s="20" t="s">
        <v>121</v>
      </c>
      <c r="AO6" s="20" t="s">
        <v>124</v>
      </c>
      <c r="AP6" s="20" t="s">
        <v>125</v>
      </c>
      <c r="AQ6" s="20" t="s">
        <v>126</v>
      </c>
      <c r="AR6" s="20" t="s">
        <v>439</v>
      </c>
      <c r="AS6" s="21" t="s">
        <v>423</v>
      </c>
      <c r="AT6" s="21" t="s">
        <v>424</v>
      </c>
      <c r="AU6" s="21" t="s">
        <v>425</v>
      </c>
      <c r="AV6" s="20" t="s">
        <v>447</v>
      </c>
      <c r="AW6" s="21"/>
      <c r="AX6" s="21"/>
      <c r="AY6" s="21"/>
      <c r="AZ6" s="21"/>
      <c r="BA6" s="21"/>
      <c r="BB6" s="20"/>
      <c r="BC6" s="20"/>
    </row>
    <row r="7" spans="1:55">
      <c r="A7" s="20" t="str">
        <f>Criteres!B4</f>
        <v>Images</v>
      </c>
      <c r="B7" s="20" t="str">
        <f>Criteres!C4</f>
        <v>1.1</v>
      </c>
      <c r="C7" s="20" t="str">
        <f>Criteres!D4</f>
        <v>A</v>
      </c>
      <c r="D7" s="20" t="str">
        <f>'P01'!E4</f>
        <v>C</v>
      </c>
      <c r="E7" s="20" t="str">
        <f>'P02'!E4</f>
        <v>NA</v>
      </c>
      <c r="F7" s="20" t="str">
        <f>'P03'!E4</f>
        <v>NA</v>
      </c>
      <c r="G7" s="20" t="str">
        <f>'P04'!E4</f>
        <v>NA</v>
      </c>
      <c r="H7" s="20" t="str">
        <f>'P05'!E4</f>
        <v>NA</v>
      </c>
      <c r="I7" s="20" t="str">
        <f>'P06'!E4</f>
        <v>NA</v>
      </c>
      <c r="J7" s="20" t="str">
        <f>'P07'!E4</f>
        <v>NA</v>
      </c>
      <c r="K7" s="20" t="str">
        <f>'P08'!E4</f>
        <v>NA</v>
      </c>
      <c r="L7" s="20" t="str">
        <f>'P09'!E4</f>
        <v>NA</v>
      </c>
      <c r="M7" s="20" t="str">
        <f>'P10'!E4</f>
        <v>NA</v>
      </c>
      <c r="N7" s="20" t="str">
        <f>'P11'!E4</f>
        <v>NT</v>
      </c>
      <c r="O7" s="20" t="str">
        <f>'P12'!E4</f>
        <v>NA</v>
      </c>
      <c r="P7" s="20" t="str">
        <f>'P13'!E4</f>
        <v>NA</v>
      </c>
      <c r="Q7" s="20" t="str">
        <f>'P14'!E4</f>
        <v>NA</v>
      </c>
      <c r="R7" s="20" t="str">
        <f>'P15'!E4</f>
        <v>NA</v>
      </c>
      <c r="S7" s="20" t="str">
        <f>'P16'!E4</f>
        <v>NA</v>
      </c>
      <c r="T7" s="20" t="str">
        <f>'P17'!E4</f>
        <v>NA</v>
      </c>
      <c r="U7" s="20" t="str">
        <f>'P18'!E4</f>
        <v>NA</v>
      </c>
      <c r="V7" s="20" t="str">
        <f>'P19'!E4</f>
        <v>NA</v>
      </c>
      <c r="W7" s="20" t="str">
        <f>'P20'!E4</f>
        <v>NA</v>
      </c>
      <c r="X7" s="20" t="str">
        <f>'P21'!E4</f>
        <v>NA</v>
      </c>
      <c r="Y7" s="20" t="str">
        <f>'P22'!$E4</f>
        <v>NA</v>
      </c>
      <c r="Z7" s="20" t="str">
        <f>'P23'!$E4</f>
        <v>NA</v>
      </c>
      <c r="AA7" s="20" t="str">
        <f>'P24'!$E4</f>
        <v>NA</v>
      </c>
      <c r="AB7" s="20" t="str">
        <f>'P25'!$E4</f>
        <v>NT</v>
      </c>
      <c r="AC7" s="20" t="str">
        <f>'P26'!$E4</f>
        <v>NA</v>
      </c>
      <c r="AD7" s="20" t="str">
        <f>'P27'!$E4</f>
        <v>NA</v>
      </c>
      <c r="AE7" s="20" t="str">
        <f>'P28'!$E4</f>
        <v>NA</v>
      </c>
      <c r="AF7" s="20" t="str">
        <f>'P29'!$E4</f>
        <v>NA</v>
      </c>
      <c r="AG7" s="20" t="str">
        <f>'P30'!$E4</f>
        <v>NA</v>
      </c>
      <c r="AH7" s="20" t="str">
        <f>'P31'!$E4</f>
        <v>NA</v>
      </c>
      <c r="AI7" s="20" t="str">
        <f>'P32'!$E4</f>
        <v>NA</v>
      </c>
      <c r="AJ7" s="20" t="str">
        <f>'P33'!$E4</f>
        <v>NA</v>
      </c>
      <c r="AK7" s="20" t="str">
        <f>'P34'!$E4</f>
        <v>NA</v>
      </c>
      <c r="AL7" s="20" t="str">
        <f>'P35'!$E4</f>
        <v>NA</v>
      </c>
      <c r="AM7" s="20" t="str">
        <f>'P36'!$E4</f>
        <v>NA</v>
      </c>
      <c r="AN7" s="20" t="str">
        <f>'P37'!$E4</f>
        <v>NA</v>
      </c>
      <c r="AO7" s="20" t="str">
        <f>'P38'!$E4</f>
        <v>NT</v>
      </c>
      <c r="AP7" s="20" t="str">
        <f>'P39'!$E4</f>
        <v>NT</v>
      </c>
      <c r="AQ7" s="20" t="str">
        <f>'P40'!$E4</f>
        <v>NT</v>
      </c>
      <c r="AR7" s="20">
        <v>1</v>
      </c>
      <c r="AS7" s="21">
        <f>COUNTIF(BaseDeCalcul!D7:AQ7,"C")</f>
        <v>1</v>
      </c>
      <c r="AT7" s="21">
        <f>COUNTIF(BaseDeCalcul!D7:AQ7,"NC")</f>
        <v>0</v>
      </c>
      <c r="AU7" s="21">
        <f>COUNTIF(BaseDeCalcul!D7:AQ7,"NA")</f>
        <v>34</v>
      </c>
      <c r="AV7" s="22" t="str">
        <f>IF(COUNTIF(D7:AQ7,"NC")&gt;0,"NC",IF(COUNTIF(D7:AQ7,"C")&gt;0,"C",IF(COUNTIF(D7:AQ7,"NA")&gt;0,"NA","NT")))</f>
        <v>C</v>
      </c>
      <c r="AW7" s="21"/>
      <c r="AX7" s="21"/>
      <c r="AY7" s="21"/>
      <c r="AZ7" s="21"/>
      <c r="BA7" s="21"/>
      <c r="BB7" s="20"/>
      <c r="BC7" s="20"/>
    </row>
    <row r="8" spans="1:55">
      <c r="A8" s="20" t="str">
        <f>Criteres!B5</f>
        <v>Images</v>
      </c>
      <c r="B8" s="20" t="str">
        <f>Criteres!C5</f>
        <v>1.2</v>
      </c>
      <c r="C8" s="20" t="str">
        <f>Criteres!D5</f>
        <v>A</v>
      </c>
      <c r="D8" s="20" t="str">
        <f>'P01'!E5</f>
        <v>NA</v>
      </c>
      <c r="E8" s="20" t="str">
        <f>'P02'!E5</f>
        <v>NA</v>
      </c>
      <c r="F8" s="20" t="str">
        <f>'P03'!E5</f>
        <v>NA</v>
      </c>
      <c r="G8" s="20" t="str">
        <f>'P04'!E5</f>
        <v>NA</v>
      </c>
      <c r="H8" s="20" t="str">
        <f>'P05'!E5</f>
        <v>NA</v>
      </c>
      <c r="I8" s="20" t="str">
        <f>'P06'!E5</f>
        <v>NA</v>
      </c>
      <c r="J8" s="20" t="str">
        <f>'P07'!E5</f>
        <v>NA</v>
      </c>
      <c r="K8" s="20" t="str">
        <f>'P08'!E5</f>
        <v>NA</v>
      </c>
      <c r="L8" s="20" t="str">
        <f>'P09'!E5</f>
        <v>NA</v>
      </c>
      <c r="M8" s="20" t="str">
        <f>'P10'!E5</f>
        <v>NA</v>
      </c>
      <c r="N8" s="20" t="str">
        <f>'P11'!E5</f>
        <v>NT</v>
      </c>
      <c r="O8" s="20" t="str">
        <f>'P12'!E5</f>
        <v>NA</v>
      </c>
      <c r="P8" s="20" t="str">
        <f>'P13'!E5</f>
        <v>NA</v>
      </c>
      <c r="Q8" s="20" t="str">
        <f>'P14'!E5</f>
        <v>NA</v>
      </c>
      <c r="R8" s="20" t="str">
        <f>'P15'!E5</f>
        <v>NA</v>
      </c>
      <c r="S8" s="20" t="str">
        <f>'P16'!E5</f>
        <v>NA</v>
      </c>
      <c r="T8" s="20" t="str">
        <f>'P17'!E5</f>
        <v>NA</v>
      </c>
      <c r="U8" s="20" t="str">
        <f>'P18'!E5</f>
        <v>NA</v>
      </c>
      <c r="V8" s="20" t="str">
        <f>'P19'!E5</f>
        <v>NA</v>
      </c>
      <c r="W8" s="20" t="str">
        <f>'P20'!E5</f>
        <v>NA</v>
      </c>
      <c r="X8" s="20" t="str">
        <f>'P21'!E5</f>
        <v>NA</v>
      </c>
      <c r="Y8" s="20" t="str">
        <f>'P22'!E5</f>
        <v>NA</v>
      </c>
      <c r="Z8" s="20" t="str">
        <f>'P23'!$E5</f>
        <v>NA</v>
      </c>
      <c r="AA8" s="20" t="str">
        <f>'P24'!$E5</f>
        <v>NA</v>
      </c>
      <c r="AB8" s="20" t="str">
        <f>'P25'!$E5</f>
        <v>NT</v>
      </c>
      <c r="AC8" s="20" t="str">
        <f>'P26'!$E5</f>
        <v>NA</v>
      </c>
      <c r="AD8" s="20" t="str">
        <f>'P27'!$E5</f>
        <v>NA</v>
      </c>
      <c r="AE8" s="20" t="str">
        <f>'P28'!$E5</f>
        <v>NA</v>
      </c>
      <c r="AF8" s="20" t="str">
        <f>'P29'!$E5</f>
        <v>NA</v>
      </c>
      <c r="AG8" s="20" t="str">
        <f>'P30'!$E5</f>
        <v>NA</v>
      </c>
      <c r="AH8" s="20" t="str">
        <f>'P31'!$E5</f>
        <v>NA</v>
      </c>
      <c r="AI8" s="20" t="str">
        <f>'P32'!$E5</f>
        <v>NA</v>
      </c>
      <c r="AJ8" s="20" t="str">
        <f>'P33'!$E5</f>
        <v>NA</v>
      </c>
      <c r="AK8" s="20" t="str">
        <f>'P34'!$E5</f>
        <v>NA</v>
      </c>
      <c r="AL8" s="20" t="str">
        <f>'P35'!$E5</f>
        <v>NA</v>
      </c>
      <c r="AM8" s="20" t="str">
        <f>'P36'!$E5</f>
        <v>NA</v>
      </c>
      <c r="AN8" s="20" t="str">
        <f>'P37'!$E5</f>
        <v>NA</v>
      </c>
      <c r="AO8" s="20" t="str">
        <f>'P38'!$E5</f>
        <v>NT</v>
      </c>
      <c r="AP8" s="20" t="str">
        <f>'P39'!$E5</f>
        <v>NT</v>
      </c>
      <c r="AQ8" s="20" t="str">
        <f>'P40'!$E5</f>
        <v>NT</v>
      </c>
      <c r="AR8" s="20">
        <v>2</v>
      </c>
      <c r="AS8" s="21">
        <f>COUNTIF(BaseDeCalcul!D8:AQ8,"C")</f>
        <v>0</v>
      </c>
      <c r="AT8" s="21">
        <f>COUNTIF(BaseDeCalcul!D8:AQ8,"NC")</f>
        <v>0</v>
      </c>
      <c r="AU8" s="21">
        <f>COUNTIF(BaseDeCalcul!D8:AQ8,"NA")</f>
        <v>35</v>
      </c>
      <c r="AV8" s="22" t="str">
        <f t="shared" ref="AV8:AV71" si="7">IF(COUNTIF(D8:AQ8,"NC")&gt;0,"NC",IF(COUNTIF(D8:AQ8,"C")&gt;0,"C",IF(COUNTIF(D8:AQ8,"NA")&gt;0,"NA","NT")))</f>
        <v>NA</v>
      </c>
      <c r="AW8" s="21"/>
      <c r="AX8" s="21"/>
      <c r="AY8" s="21"/>
      <c r="AZ8" s="21"/>
      <c r="BA8" s="21"/>
      <c r="BB8" s="20"/>
      <c r="BC8" s="20"/>
    </row>
    <row r="9" spans="1:55">
      <c r="A9" s="20" t="str">
        <f>Criteres!B6</f>
        <v>Images</v>
      </c>
      <c r="B9" s="20" t="str">
        <f>Criteres!C6</f>
        <v>1.3</v>
      </c>
      <c r="C9" s="20" t="str">
        <f>Criteres!D6</f>
        <v>A</v>
      </c>
      <c r="D9" s="20" t="str">
        <f>'P01'!E6</f>
        <v>NA</v>
      </c>
      <c r="E9" s="20" t="str">
        <f>'P02'!E6</f>
        <v>NA</v>
      </c>
      <c r="F9" s="20" t="str">
        <f>'P03'!E6</f>
        <v>NA</v>
      </c>
      <c r="G9" s="20" t="str">
        <f>'P04'!E6</f>
        <v>NA</v>
      </c>
      <c r="H9" s="20" t="str">
        <f>'P05'!E6</f>
        <v>NA</v>
      </c>
      <c r="I9" s="20" t="str">
        <f>'P06'!E6</f>
        <v>NA</v>
      </c>
      <c r="J9" s="20" t="str">
        <f>'P07'!E6</f>
        <v>NA</v>
      </c>
      <c r="K9" s="20" t="str">
        <f>'P08'!E6</f>
        <v>NA</v>
      </c>
      <c r="L9" s="20" t="str">
        <f>'P09'!E6</f>
        <v>NA</v>
      </c>
      <c r="M9" s="20" t="str">
        <f>'P10'!E6</f>
        <v>NA</v>
      </c>
      <c r="N9" s="20" t="str">
        <f>'P11'!E6</f>
        <v>NT</v>
      </c>
      <c r="O9" s="20" t="str">
        <f>'P12'!E6</f>
        <v>NA</v>
      </c>
      <c r="P9" s="20" t="str">
        <f>'P13'!E6</f>
        <v>NA</v>
      </c>
      <c r="Q9" s="20" t="str">
        <f>'P14'!E6</f>
        <v>NA</v>
      </c>
      <c r="R9" s="20" t="str">
        <f>'P15'!E6</f>
        <v>NA</v>
      </c>
      <c r="S9" s="20" t="str">
        <f>'P16'!E6</f>
        <v>NA</v>
      </c>
      <c r="T9" s="20" t="str">
        <f>'P17'!E6</f>
        <v>NA</v>
      </c>
      <c r="U9" s="20" t="str">
        <f>'P18'!E6</f>
        <v>NA</v>
      </c>
      <c r="V9" s="20" t="str">
        <f>'P19'!E6</f>
        <v>NA</v>
      </c>
      <c r="W9" s="20" t="str">
        <f>'P20'!E6</f>
        <v>NA</v>
      </c>
      <c r="X9" s="20" t="str">
        <f>'P21'!E6</f>
        <v>NA</v>
      </c>
      <c r="Y9" s="20" t="str">
        <f>'P22'!E6</f>
        <v>NA</v>
      </c>
      <c r="Z9" s="20" t="str">
        <f>'P23'!$E6</f>
        <v>NA</v>
      </c>
      <c r="AA9" s="20" t="str">
        <f>'P24'!$E6</f>
        <v>NA</v>
      </c>
      <c r="AB9" s="20" t="str">
        <f>'P25'!$E6</f>
        <v>NT</v>
      </c>
      <c r="AC9" s="20" t="str">
        <f>'P26'!$E6</f>
        <v>NA</v>
      </c>
      <c r="AD9" s="20" t="str">
        <f>'P27'!$E6</f>
        <v>NA</v>
      </c>
      <c r="AE9" s="20" t="str">
        <f>'P28'!$E6</f>
        <v>NA</v>
      </c>
      <c r="AF9" s="20" t="str">
        <f>'P29'!$E6</f>
        <v>NA</v>
      </c>
      <c r="AG9" s="20" t="str">
        <f>'P30'!$E6</f>
        <v>NA</v>
      </c>
      <c r="AH9" s="20" t="str">
        <f>'P31'!$E6</f>
        <v>NA</v>
      </c>
      <c r="AI9" s="20" t="str">
        <f>'P32'!$E6</f>
        <v>NA</v>
      </c>
      <c r="AJ9" s="20" t="str">
        <f>'P33'!$E6</f>
        <v>NA</v>
      </c>
      <c r="AK9" s="20" t="str">
        <f>'P34'!$E6</f>
        <v>NA</v>
      </c>
      <c r="AL9" s="20" t="str">
        <f>'P35'!$E6</f>
        <v>NA</v>
      </c>
      <c r="AM9" s="20" t="str">
        <f>'P36'!$E6</f>
        <v>NA</v>
      </c>
      <c r="AN9" s="20" t="str">
        <f>'P37'!$E6</f>
        <v>NA</v>
      </c>
      <c r="AO9" s="20" t="str">
        <f>'P38'!$E6</f>
        <v>NT</v>
      </c>
      <c r="AP9" s="20" t="str">
        <f>'P39'!$E6</f>
        <v>NT</v>
      </c>
      <c r="AQ9" s="20" t="str">
        <f>'P40'!$E6</f>
        <v>NT</v>
      </c>
      <c r="AR9" s="20">
        <v>3</v>
      </c>
      <c r="AS9" s="21">
        <f>COUNTIF(BaseDeCalcul!D9:AQ9,"C")</f>
        <v>0</v>
      </c>
      <c r="AT9" s="21">
        <f>COUNTIF(BaseDeCalcul!D9:AQ9,"NC")</f>
        <v>0</v>
      </c>
      <c r="AU9" s="21">
        <f>COUNTIF(BaseDeCalcul!D9:AQ9,"NA")</f>
        <v>35</v>
      </c>
      <c r="AV9" s="22" t="str">
        <f t="shared" si="7"/>
        <v>NA</v>
      </c>
      <c r="AW9" s="21"/>
      <c r="AX9" s="203" t="s">
        <v>448</v>
      </c>
      <c r="AY9" s="203"/>
      <c r="AZ9" s="203"/>
      <c r="BA9" s="203"/>
      <c r="BB9" s="203"/>
      <c r="BC9" s="20"/>
    </row>
    <row r="10" spans="1:55">
      <c r="A10" s="20" t="str">
        <f>Criteres!B7</f>
        <v>Images</v>
      </c>
      <c r="B10" s="20" t="str">
        <f>Criteres!C7</f>
        <v>1.4</v>
      </c>
      <c r="C10" s="20" t="str">
        <f>Criteres!D7</f>
        <v>A</v>
      </c>
      <c r="D10" s="20" t="str">
        <f>'P01'!E7</f>
        <v>NA</v>
      </c>
      <c r="E10" s="20" t="str">
        <f>'P02'!E7</f>
        <v>NA</v>
      </c>
      <c r="F10" s="20" t="str">
        <f>'P03'!E7</f>
        <v>NA</v>
      </c>
      <c r="G10" s="20" t="str">
        <f>'P04'!E7</f>
        <v>NA</v>
      </c>
      <c r="H10" s="20" t="str">
        <f>'P05'!E7</f>
        <v>NA</v>
      </c>
      <c r="I10" s="20" t="str">
        <f>'P06'!E7</f>
        <v>NA</v>
      </c>
      <c r="J10" s="20" t="str">
        <f>'P07'!E7</f>
        <v>NA</v>
      </c>
      <c r="K10" s="20" t="str">
        <f>'P08'!E7</f>
        <v>NA</v>
      </c>
      <c r="L10" s="20" t="str">
        <f>'P09'!E7</f>
        <v>NA</v>
      </c>
      <c r="M10" s="20" t="str">
        <f>'P10'!E7</f>
        <v>NA</v>
      </c>
      <c r="N10" s="20" t="str">
        <f>'P11'!E7</f>
        <v>NT</v>
      </c>
      <c r="O10" s="20" t="str">
        <f>'P12'!E7</f>
        <v>NA</v>
      </c>
      <c r="P10" s="20" t="str">
        <f>'P13'!E7</f>
        <v>NA</v>
      </c>
      <c r="Q10" s="20" t="str">
        <f>'P14'!E7</f>
        <v>NA</v>
      </c>
      <c r="R10" s="20" t="str">
        <f>'P15'!E7</f>
        <v>NA</v>
      </c>
      <c r="S10" s="20" t="str">
        <f>'P16'!E7</f>
        <v>NA</v>
      </c>
      <c r="T10" s="20" t="str">
        <f>'P17'!E7</f>
        <v>NA</v>
      </c>
      <c r="U10" s="20" t="str">
        <f>'P18'!E7</f>
        <v>NA</v>
      </c>
      <c r="V10" s="20" t="str">
        <f>'P19'!E7</f>
        <v>NA</v>
      </c>
      <c r="W10" s="20" t="str">
        <f>'P20'!E7</f>
        <v>NA</v>
      </c>
      <c r="X10" s="20" t="str">
        <f>'P21'!E7</f>
        <v>NA</v>
      </c>
      <c r="Y10" s="20" t="str">
        <f>'P22'!E7</f>
        <v>NA</v>
      </c>
      <c r="Z10" s="20" t="str">
        <f>'P23'!$E7</f>
        <v>NA</v>
      </c>
      <c r="AA10" s="20" t="str">
        <f>'P24'!$E7</f>
        <v>NA</v>
      </c>
      <c r="AB10" s="20" t="str">
        <f>'P25'!$E7</f>
        <v>NT</v>
      </c>
      <c r="AC10" s="20" t="str">
        <f>'P26'!$E7</f>
        <v>NA</v>
      </c>
      <c r="AD10" s="20" t="str">
        <f>'P27'!$E7</f>
        <v>NA</v>
      </c>
      <c r="AE10" s="20" t="str">
        <f>'P28'!$E7</f>
        <v>NA</v>
      </c>
      <c r="AF10" s="20" t="str">
        <f>'P29'!$E7</f>
        <v>NA</v>
      </c>
      <c r="AG10" s="20" t="str">
        <f>'P30'!$E7</f>
        <v>NA</v>
      </c>
      <c r="AH10" s="20" t="str">
        <f>'P31'!$E7</f>
        <v>NA</v>
      </c>
      <c r="AI10" s="20" t="str">
        <f>'P32'!$E7</f>
        <v>NA</v>
      </c>
      <c r="AJ10" s="20" t="str">
        <f>'P33'!$E7</f>
        <v>NA</v>
      </c>
      <c r="AK10" s="20" t="str">
        <f>'P34'!$E7</f>
        <v>NA</v>
      </c>
      <c r="AL10" s="20" t="str">
        <f>'P35'!$E7</f>
        <v>NA</v>
      </c>
      <c r="AM10" s="20" t="str">
        <f>'P36'!$E7</f>
        <v>NA</v>
      </c>
      <c r="AN10" s="20" t="str">
        <f>'P37'!$E7</f>
        <v>NA</v>
      </c>
      <c r="AO10" s="20" t="str">
        <f>'P38'!$E7</f>
        <v>NT</v>
      </c>
      <c r="AP10" s="20" t="str">
        <f>'P39'!$E7</f>
        <v>NT</v>
      </c>
      <c r="AQ10" s="20" t="str">
        <f>'P40'!$E7</f>
        <v>NT</v>
      </c>
      <c r="AR10" s="20">
        <v>4</v>
      </c>
      <c r="AS10" s="21">
        <f>COUNTIF(BaseDeCalcul!D10:AQ10,"C")</f>
        <v>0</v>
      </c>
      <c r="AT10" s="21">
        <f>COUNTIF(BaseDeCalcul!D10:AQ10,"NC")</f>
        <v>0</v>
      </c>
      <c r="AU10" s="21">
        <f>COUNTIF(BaseDeCalcul!D10:AQ10,"NA")</f>
        <v>35</v>
      </c>
      <c r="AV10" s="22" t="str">
        <f t="shared" si="7"/>
        <v>NA</v>
      </c>
      <c r="AW10" s="21"/>
      <c r="AX10" s="23"/>
      <c r="AY10" s="23" t="s">
        <v>423</v>
      </c>
      <c r="AZ10" s="23" t="s">
        <v>424</v>
      </c>
      <c r="BA10" s="23" t="s">
        <v>425</v>
      </c>
      <c r="BB10" s="23" t="s">
        <v>449</v>
      </c>
      <c r="BC10" s="20"/>
    </row>
    <row r="11" spans="1:55">
      <c r="A11" s="20" t="str">
        <f>Criteres!B8</f>
        <v>Images</v>
      </c>
      <c r="B11" s="20" t="str">
        <f>Criteres!C8</f>
        <v>1.5</v>
      </c>
      <c r="C11" s="20" t="str">
        <f>Criteres!D8</f>
        <v>A</v>
      </c>
      <c r="D11" s="20" t="str">
        <f>'P01'!E8</f>
        <v>NA</v>
      </c>
      <c r="E11" s="20" t="str">
        <f>'P02'!E8</f>
        <v>NA</v>
      </c>
      <c r="F11" s="20" t="str">
        <f>'P03'!E8</f>
        <v>NA</v>
      </c>
      <c r="G11" s="20" t="str">
        <f>'P04'!E8</f>
        <v>NA</v>
      </c>
      <c r="H11" s="20" t="str">
        <f>'P05'!E8</f>
        <v>NA</v>
      </c>
      <c r="I11" s="20" t="str">
        <f>'P06'!E8</f>
        <v>NA</v>
      </c>
      <c r="J11" s="20" t="str">
        <f>'P07'!E8</f>
        <v>NA</v>
      </c>
      <c r="K11" s="20" t="str">
        <f>'P08'!E8</f>
        <v>NA</v>
      </c>
      <c r="L11" s="20" t="str">
        <f>'P09'!E8</f>
        <v>NA</v>
      </c>
      <c r="M11" s="20" t="str">
        <f>'P10'!E8</f>
        <v>NA</v>
      </c>
      <c r="N11" s="20" t="str">
        <f>'P11'!E8</f>
        <v>NT</v>
      </c>
      <c r="O11" s="20" t="str">
        <f>'P12'!E8</f>
        <v>NA</v>
      </c>
      <c r="P11" s="20" t="str">
        <f>'P13'!E8</f>
        <v>NA</v>
      </c>
      <c r="Q11" s="20" t="str">
        <f>'P14'!E8</f>
        <v>NA</v>
      </c>
      <c r="R11" s="20" t="str">
        <f>'P15'!E8</f>
        <v>NA</v>
      </c>
      <c r="S11" s="20" t="str">
        <f>'P16'!E8</f>
        <v>NA</v>
      </c>
      <c r="T11" s="20" t="str">
        <f>'P17'!E8</f>
        <v>NA</v>
      </c>
      <c r="U11" s="20" t="str">
        <f>'P18'!E8</f>
        <v>NA</v>
      </c>
      <c r="V11" s="20" t="str">
        <f>'P19'!E8</f>
        <v>NA</v>
      </c>
      <c r="W11" s="20" t="str">
        <f>'P20'!E8</f>
        <v>NA</v>
      </c>
      <c r="X11" s="20" t="str">
        <f>'P21'!E8</f>
        <v>NA</v>
      </c>
      <c r="Y11" s="20" t="str">
        <f>'P22'!E8</f>
        <v>NA</v>
      </c>
      <c r="Z11" s="20" t="str">
        <f>'P23'!$E8</f>
        <v>NA</v>
      </c>
      <c r="AA11" s="20" t="str">
        <f>'P24'!$E8</f>
        <v>NA</v>
      </c>
      <c r="AB11" s="20" t="str">
        <f>'P25'!$E8</f>
        <v>NT</v>
      </c>
      <c r="AC11" s="20" t="str">
        <f>'P26'!$E8</f>
        <v>NA</v>
      </c>
      <c r="AD11" s="20" t="str">
        <f>'P27'!$E8</f>
        <v>NA</v>
      </c>
      <c r="AE11" s="20" t="str">
        <f>'P28'!$E8</f>
        <v>NA</v>
      </c>
      <c r="AF11" s="20" t="str">
        <f>'P29'!$E8</f>
        <v>NA</v>
      </c>
      <c r="AG11" s="20" t="str">
        <f>'P30'!$E8</f>
        <v>NA</v>
      </c>
      <c r="AH11" s="20" t="str">
        <f>'P31'!$E8</f>
        <v>NA</v>
      </c>
      <c r="AI11" s="20" t="str">
        <f>'P32'!$E8</f>
        <v>NA</v>
      </c>
      <c r="AJ11" s="20" t="str">
        <f>'P33'!$E8</f>
        <v>NA</v>
      </c>
      <c r="AK11" s="20" t="str">
        <f>'P34'!$E8</f>
        <v>NA</v>
      </c>
      <c r="AL11" s="20" t="str">
        <f>'P35'!$E8</f>
        <v>NA</v>
      </c>
      <c r="AM11" s="20" t="str">
        <f>'P36'!$E8</f>
        <v>NA</v>
      </c>
      <c r="AN11" s="20" t="str">
        <f>'P37'!$E8</f>
        <v>NA</v>
      </c>
      <c r="AO11" s="20" t="str">
        <f>'P38'!$E8</f>
        <v>NT</v>
      </c>
      <c r="AP11" s="20" t="str">
        <f>'P39'!$E8</f>
        <v>NT</v>
      </c>
      <c r="AQ11" s="20" t="str">
        <f>'P40'!$E8</f>
        <v>NT</v>
      </c>
      <c r="AR11" s="20">
        <v>5</v>
      </c>
      <c r="AS11" s="21">
        <f>COUNTIF(BaseDeCalcul!D11:AQ11,"C")</f>
        <v>0</v>
      </c>
      <c r="AT11" s="21">
        <f>COUNTIF(BaseDeCalcul!D11:AQ11,"NC")</f>
        <v>0</v>
      </c>
      <c r="AU11" s="21">
        <f>COUNTIF(BaseDeCalcul!D11:AQ11,"NA")</f>
        <v>35</v>
      </c>
      <c r="AV11" s="22" t="str">
        <f t="shared" si="7"/>
        <v>NA</v>
      </c>
      <c r="AW11" s="21"/>
      <c r="AX11" s="23" t="s">
        <v>133</v>
      </c>
      <c r="AY11" s="24">
        <f t="shared" ref="AY11:BA13" si="8">COUNTIFS($AV$7:$AV$143,AY$10,$C$7:$C$143,$AX11)</f>
        <v>26</v>
      </c>
      <c r="AZ11" s="24">
        <f t="shared" si="8"/>
        <v>18</v>
      </c>
      <c r="BA11" s="24">
        <f t="shared" si="8"/>
        <v>39</v>
      </c>
      <c r="BB11" s="23">
        <f>BaseDeCalcul!AY11+BaseDeCalcul!AZ11</f>
        <v>44</v>
      </c>
      <c r="BC11" s="20"/>
    </row>
    <row r="12" spans="1:55">
      <c r="A12" s="20" t="str">
        <f>Criteres!B9</f>
        <v>Images</v>
      </c>
      <c r="B12" s="20" t="str">
        <f>Criteres!C9</f>
        <v>1.6</v>
      </c>
      <c r="C12" s="20" t="str">
        <f>Criteres!D9</f>
        <v>A</v>
      </c>
      <c r="D12" s="20" t="str">
        <f>'P01'!E9</f>
        <v>NA</v>
      </c>
      <c r="E12" s="20" t="str">
        <f>'P02'!E9</f>
        <v>NA</v>
      </c>
      <c r="F12" s="20" t="str">
        <f>'P03'!E9</f>
        <v>NA</v>
      </c>
      <c r="G12" s="20" t="str">
        <f>'P04'!E9</f>
        <v>NA</v>
      </c>
      <c r="H12" s="20" t="str">
        <f>'P05'!E9</f>
        <v>NA</v>
      </c>
      <c r="I12" s="20" t="str">
        <f>'P06'!E9</f>
        <v>NA</v>
      </c>
      <c r="J12" s="20" t="str">
        <f>'P07'!E9</f>
        <v>NA</v>
      </c>
      <c r="K12" s="20" t="str">
        <f>'P08'!E9</f>
        <v>NA</v>
      </c>
      <c r="L12" s="20" t="str">
        <f>'P09'!E9</f>
        <v>NA</v>
      </c>
      <c r="M12" s="20" t="str">
        <f>'P10'!E9</f>
        <v>NA</v>
      </c>
      <c r="N12" s="20" t="str">
        <f>'P11'!E9</f>
        <v>NT</v>
      </c>
      <c r="O12" s="20" t="str">
        <f>'P12'!E9</f>
        <v>NA</v>
      </c>
      <c r="P12" s="20" t="str">
        <f>'P13'!E9</f>
        <v>NA</v>
      </c>
      <c r="Q12" s="20" t="str">
        <f>'P14'!E9</f>
        <v>NA</v>
      </c>
      <c r="R12" s="20" t="str">
        <f>'P15'!E9</f>
        <v>NA</v>
      </c>
      <c r="S12" s="20" t="str">
        <f>'P16'!E9</f>
        <v>NA</v>
      </c>
      <c r="T12" s="20" t="str">
        <f>'P17'!E9</f>
        <v>NA</v>
      </c>
      <c r="U12" s="20" t="str">
        <f>'P18'!E9</f>
        <v>NA</v>
      </c>
      <c r="V12" s="20" t="str">
        <f>'P19'!E9</f>
        <v>NA</v>
      </c>
      <c r="W12" s="20" t="str">
        <f>'P20'!E9</f>
        <v>NA</v>
      </c>
      <c r="X12" s="20" t="str">
        <f>'P21'!E9</f>
        <v>NA</v>
      </c>
      <c r="Y12" s="20" t="str">
        <f>'P22'!E9</f>
        <v>NA</v>
      </c>
      <c r="Z12" s="20" t="str">
        <f>'P23'!$E9</f>
        <v>NA</v>
      </c>
      <c r="AA12" s="20" t="str">
        <f>'P24'!$E9</f>
        <v>NA</v>
      </c>
      <c r="AB12" s="20" t="str">
        <f>'P25'!$E9</f>
        <v>NT</v>
      </c>
      <c r="AC12" s="20" t="str">
        <f>'P26'!$E9</f>
        <v>NA</v>
      </c>
      <c r="AD12" s="20" t="str">
        <f>'P27'!$E9</f>
        <v>NA</v>
      </c>
      <c r="AE12" s="20" t="str">
        <f>'P28'!$E9</f>
        <v>NA</v>
      </c>
      <c r="AF12" s="20" t="str">
        <f>'P29'!$E9</f>
        <v>NA</v>
      </c>
      <c r="AG12" s="20" t="str">
        <f>'P30'!$E9</f>
        <v>NA</v>
      </c>
      <c r="AH12" s="20" t="str">
        <f>'P31'!$E9</f>
        <v>NA</v>
      </c>
      <c r="AI12" s="20" t="str">
        <f>'P32'!$E9</f>
        <v>NA</v>
      </c>
      <c r="AJ12" s="20" t="str">
        <f>'P33'!$E9</f>
        <v>NA</v>
      </c>
      <c r="AK12" s="20" t="str">
        <f>'P34'!$E9</f>
        <v>NA</v>
      </c>
      <c r="AL12" s="20" t="str">
        <f>'P35'!$E9</f>
        <v>NA</v>
      </c>
      <c r="AM12" s="20" t="str">
        <f>'P36'!$E9</f>
        <v>NA</v>
      </c>
      <c r="AN12" s="20" t="str">
        <f>'P37'!$E9</f>
        <v>NA</v>
      </c>
      <c r="AO12" s="20" t="str">
        <f>'P38'!$E9</f>
        <v>NT</v>
      </c>
      <c r="AP12" s="20" t="str">
        <f>'P39'!$E9</f>
        <v>NT</v>
      </c>
      <c r="AQ12" s="20" t="str">
        <f>'P40'!$E9</f>
        <v>NT</v>
      </c>
      <c r="AR12" s="20">
        <v>6</v>
      </c>
      <c r="AS12" s="21">
        <f>COUNTIF(BaseDeCalcul!D12:AQ12,"C")</f>
        <v>0</v>
      </c>
      <c r="AT12" s="21">
        <f>COUNTIF(BaseDeCalcul!D12:AQ12,"NC")</f>
        <v>0</v>
      </c>
      <c r="AU12" s="21">
        <f>COUNTIF(BaseDeCalcul!D12:AQ12,"NA")</f>
        <v>35</v>
      </c>
      <c r="AV12" s="22" t="str">
        <f t="shared" si="7"/>
        <v>NA</v>
      </c>
      <c r="AW12" s="21"/>
      <c r="AX12" s="23" t="s">
        <v>7</v>
      </c>
      <c r="AY12" s="24">
        <f t="shared" si="8"/>
        <v>10</v>
      </c>
      <c r="AZ12" s="24">
        <f t="shared" si="8"/>
        <v>4</v>
      </c>
      <c r="BA12" s="24">
        <f t="shared" si="8"/>
        <v>9</v>
      </c>
      <c r="BB12" s="23">
        <f>BaseDeCalcul!AY12+BaseDeCalcul!AZ12</f>
        <v>14</v>
      </c>
      <c r="BC12" s="20"/>
    </row>
    <row r="13" spans="1:55">
      <c r="A13" s="20" t="str">
        <f>Criteres!B10</f>
        <v>Images</v>
      </c>
      <c r="B13" s="20" t="str">
        <f>Criteres!C10</f>
        <v>1.7</v>
      </c>
      <c r="C13" s="20" t="str">
        <f>Criteres!D10</f>
        <v>A</v>
      </c>
      <c r="D13" s="20" t="str">
        <f>'P01'!E10</f>
        <v>NA</v>
      </c>
      <c r="E13" s="20" t="str">
        <f>'P02'!E10</f>
        <v>NA</v>
      </c>
      <c r="F13" s="20" t="str">
        <f>'P03'!E10</f>
        <v>NA</v>
      </c>
      <c r="G13" s="20" t="str">
        <f>'P04'!E10</f>
        <v>NA</v>
      </c>
      <c r="H13" s="20" t="str">
        <f>'P05'!E10</f>
        <v>NA</v>
      </c>
      <c r="I13" s="20" t="str">
        <f>'P06'!E10</f>
        <v>NA</v>
      </c>
      <c r="J13" s="20" t="str">
        <f>'P07'!E10</f>
        <v>NA</v>
      </c>
      <c r="K13" s="20" t="str">
        <f>'P08'!E10</f>
        <v>NA</v>
      </c>
      <c r="L13" s="20" t="str">
        <f>'P09'!E10</f>
        <v>NA</v>
      </c>
      <c r="M13" s="20" t="str">
        <f>'P10'!E10</f>
        <v>NA</v>
      </c>
      <c r="N13" s="20" t="str">
        <f>'P11'!E10</f>
        <v>NT</v>
      </c>
      <c r="O13" s="20" t="str">
        <f>'P12'!E10</f>
        <v>NA</v>
      </c>
      <c r="P13" s="20" t="str">
        <f>'P13'!E10</f>
        <v>NA</v>
      </c>
      <c r="Q13" s="20" t="str">
        <f>'P14'!E10</f>
        <v>NA</v>
      </c>
      <c r="R13" s="20" t="str">
        <f>'P15'!E10</f>
        <v>NA</v>
      </c>
      <c r="S13" s="20" t="str">
        <f>'P16'!E10</f>
        <v>NA</v>
      </c>
      <c r="T13" s="20" t="str">
        <f>'P17'!E10</f>
        <v>NA</v>
      </c>
      <c r="U13" s="20" t="str">
        <f>'P18'!E10</f>
        <v>NA</v>
      </c>
      <c r="V13" s="20" t="str">
        <f>'P19'!E10</f>
        <v>NA</v>
      </c>
      <c r="W13" s="20" t="str">
        <f>'P20'!E10</f>
        <v>NA</v>
      </c>
      <c r="X13" s="20" t="str">
        <f>'P21'!E10</f>
        <v>NA</v>
      </c>
      <c r="Y13" s="20" t="str">
        <f>'P22'!E10</f>
        <v>NA</v>
      </c>
      <c r="Z13" s="20" t="str">
        <f>'P23'!$E10</f>
        <v>NA</v>
      </c>
      <c r="AA13" s="20" t="str">
        <f>'P24'!$E10</f>
        <v>NA</v>
      </c>
      <c r="AB13" s="20" t="str">
        <f>'P25'!$E10</f>
        <v>NT</v>
      </c>
      <c r="AC13" s="20" t="str">
        <f>'P26'!$E10</f>
        <v>NA</v>
      </c>
      <c r="AD13" s="20" t="str">
        <f>'P27'!$E10</f>
        <v>NA</v>
      </c>
      <c r="AE13" s="20" t="str">
        <f>'P28'!$E10</f>
        <v>NA</v>
      </c>
      <c r="AF13" s="20" t="str">
        <f>'P29'!$E10</f>
        <v>NA</v>
      </c>
      <c r="AG13" s="20" t="str">
        <f>'P30'!$E10</f>
        <v>NA</v>
      </c>
      <c r="AH13" s="20" t="str">
        <f>'P31'!$E10</f>
        <v>NA</v>
      </c>
      <c r="AI13" s="20" t="str">
        <f>'P32'!$E10</f>
        <v>NA</v>
      </c>
      <c r="AJ13" s="20" t="str">
        <f>'P33'!$E10</f>
        <v>NA</v>
      </c>
      <c r="AK13" s="20" t="str">
        <f>'P34'!$E10</f>
        <v>NA</v>
      </c>
      <c r="AL13" s="20" t="str">
        <f>'P35'!$E10</f>
        <v>NA</v>
      </c>
      <c r="AM13" s="20" t="str">
        <f>'P36'!$E10</f>
        <v>NA</v>
      </c>
      <c r="AN13" s="20" t="str">
        <f>'P37'!$E10</f>
        <v>NA</v>
      </c>
      <c r="AO13" s="20" t="str">
        <f>'P38'!$E10</f>
        <v>NT</v>
      </c>
      <c r="AP13" s="20" t="str">
        <f>'P39'!$E10</f>
        <v>NT</v>
      </c>
      <c r="AQ13" s="20" t="str">
        <f>'P40'!$E10</f>
        <v>NT</v>
      </c>
      <c r="AR13" s="20">
        <v>7</v>
      </c>
      <c r="AS13" s="21">
        <f>COUNTIF(BaseDeCalcul!D13:AQ13,"C")</f>
        <v>0</v>
      </c>
      <c r="AT13" s="21">
        <f>COUNTIF(BaseDeCalcul!D13:AQ13,"NC")</f>
        <v>0</v>
      </c>
      <c r="AU13" s="21">
        <f>COUNTIF(BaseDeCalcul!D13:AQ13,"NA")</f>
        <v>35</v>
      </c>
      <c r="AV13" s="22" t="str">
        <f t="shared" si="7"/>
        <v>NA</v>
      </c>
      <c r="AW13" s="21"/>
      <c r="AX13" s="23" t="s">
        <v>152</v>
      </c>
      <c r="AY13" s="24">
        <f t="shared" si="8"/>
        <v>0</v>
      </c>
      <c r="AZ13" s="24">
        <f t="shared" si="8"/>
        <v>0</v>
      </c>
      <c r="BA13" s="24">
        <f t="shared" si="8"/>
        <v>9</v>
      </c>
      <c r="BB13" s="23">
        <f>BaseDeCalcul!AY13+BaseDeCalcul!AZ13</f>
        <v>0</v>
      </c>
      <c r="BC13" s="20"/>
    </row>
    <row r="14" spans="1:55">
      <c r="A14" s="20" t="str">
        <f>Criteres!B11</f>
        <v>Images</v>
      </c>
      <c r="B14" s="20" t="str">
        <f>Criteres!C11</f>
        <v>1.8</v>
      </c>
      <c r="C14" s="20" t="str">
        <f>Criteres!D11</f>
        <v>AA</v>
      </c>
      <c r="D14" s="20" t="str">
        <f>'P01'!E11</f>
        <v>NA</v>
      </c>
      <c r="E14" s="20" t="str">
        <f>'P02'!E11</f>
        <v>NA</v>
      </c>
      <c r="F14" s="20" t="str">
        <f>'P03'!E11</f>
        <v>NA</v>
      </c>
      <c r="G14" s="20" t="str">
        <f>'P04'!E11</f>
        <v>NA</v>
      </c>
      <c r="H14" s="20" t="str">
        <f>'P05'!E11</f>
        <v>NA</v>
      </c>
      <c r="I14" s="20" t="str">
        <f>'P06'!E11</f>
        <v>NA</v>
      </c>
      <c r="J14" s="20" t="str">
        <f>'P07'!E11</f>
        <v>NA</v>
      </c>
      <c r="K14" s="20" t="str">
        <f>'P08'!E11</f>
        <v>NA</v>
      </c>
      <c r="L14" s="20" t="str">
        <f>'P09'!E11</f>
        <v>NA</v>
      </c>
      <c r="M14" s="20" t="str">
        <f>'P10'!E11</f>
        <v>NA</v>
      </c>
      <c r="N14" s="20" t="str">
        <f>'P11'!E11</f>
        <v>NT</v>
      </c>
      <c r="O14" s="20" t="str">
        <f>'P12'!E11</f>
        <v>NA</v>
      </c>
      <c r="P14" s="20" t="str">
        <f>'P13'!E11</f>
        <v>NA</v>
      </c>
      <c r="Q14" s="20" t="str">
        <f>'P14'!E11</f>
        <v>NA</v>
      </c>
      <c r="R14" s="20" t="str">
        <f>'P15'!E11</f>
        <v>NA</v>
      </c>
      <c r="S14" s="20" t="str">
        <f>'P16'!E11</f>
        <v>NA</v>
      </c>
      <c r="T14" s="20" t="str">
        <f>'P17'!E11</f>
        <v>NA</v>
      </c>
      <c r="U14" s="20" t="str">
        <f>'P18'!E11</f>
        <v>NA</v>
      </c>
      <c r="V14" s="20" t="str">
        <f>'P19'!E11</f>
        <v>NA</v>
      </c>
      <c r="W14" s="20" t="str">
        <f>'P20'!E11</f>
        <v>NA</v>
      </c>
      <c r="X14" s="20" t="str">
        <f>'P21'!E11</f>
        <v>NA</v>
      </c>
      <c r="Y14" s="20" t="str">
        <f>'P22'!E11</f>
        <v>NA</v>
      </c>
      <c r="Z14" s="20" t="str">
        <f>'P23'!$E11</f>
        <v>NA</v>
      </c>
      <c r="AA14" s="20" t="str">
        <f>'P24'!$E11</f>
        <v>NA</v>
      </c>
      <c r="AB14" s="20" t="str">
        <f>'P25'!$E11</f>
        <v>NT</v>
      </c>
      <c r="AC14" s="20" t="str">
        <f>'P26'!$E11</f>
        <v>NA</v>
      </c>
      <c r="AD14" s="20" t="str">
        <f>'P27'!$E11</f>
        <v>NA</v>
      </c>
      <c r="AE14" s="20" t="str">
        <f>'P28'!$E11</f>
        <v>NA</v>
      </c>
      <c r="AF14" s="20" t="str">
        <f>'P29'!$E11</f>
        <v>NA</v>
      </c>
      <c r="AG14" s="20" t="str">
        <f>'P30'!$E11</f>
        <v>NA</v>
      </c>
      <c r="AH14" s="20" t="str">
        <f>'P31'!$E11</f>
        <v>NA</v>
      </c>
      <c r="AI14" s="20" t="str">
        <f>'P32'!$E11</f>
        <v>NA</v>
      </c>
      <c r="AJ14" s="20" t="str">
        <f>'P33'!$E11</f>
        <v>NA</v>
      </c>
      <c r="AK14" s="20" t="str">
        <f>'P34'!$E11</f>
        <v>NA</v>
      </c>
      <c r="AL14" s="20" t="str">
        <f>'P35'!$E11</f>
        <v>NA</v>
      </c>
      <c r="AM14" s="20" t="str">
        <f>'P36'!$E11</f>
        <v>NA</v>
      </c>
      <c r="AN14" s="20" t="str">
        <f>'P37'!$E11</f>
        <v>NA</v>
      </c>
      <c r="AO14" s="20" t="str">
        <f>'P38'!$E11</f>
        <v>NT</v>
      </c>
      <c r="AP14" s="20" t="str">
        <f>'P39'!$E11</f>
        <v>NT</v>
      </c>
      <c r="AQ14" s="20" t="str">
        <f>'P40'!$E11</f>
        <v>NT</v>
      </c>
      <c r="AR14" s="20">
        <v>8</v>
      </c>
      <c r="AS14" s="21">
        <f>COUNTIF(BaseDeCalcul!D14:AQ14,"C")</f>
        <v>0</v>
      </c>
      <c r="AT14" s="21">
        <f>COUNTIF(BaseDeCalcul!D14:AQ14,"NC")</f>
        <v>0</v>
      </c>
      <c r="AU14" s="21">
        <f>COUNTIF(BaseDeCalcul!D14:AQ14,"NA")</f>
        <v>35</v>
      </c>
      <c r="AV14" s="22" t="str">
        <f t="shared" si="7"/>
        <v>NA</v>
      </c>
      <c r="AW14" s="21"/>
      <c r="AX14" s="25" t="s">
        <v>450</v>
      </c>
      <c r="AY14" s="23">
        <f>SUM(BaseDeCalcul!AY11:AY12)</f>
        <v>36</v>
      </c>
      <c r="AZ14" s="23">
        <f>SUM(BaseDeCalcul!AZ11:AZ12)</f>
        <v>22</v>
      </c>
      <c r="BA14" s="23">
        <f>SUM(BaseDeCalcul!BA11:BA13)</f>
        <v>57</v>
      </c>
      <c r="BB14" s="23">
        <f>SUM(BaseDeCalcul!AY14:AZ14)</f>
        <v>58</v>
      </c>
      <c r="BC14" s="20"/>
    </row>
    <row r="15" spans="1:55">
      <c r="A15" s="20" t="str">
        <f>Criteres!B12</f>
        <v>Images</v>
      </c>
      <c r="B15" s="20" t="str">
        <f>Criteres!C12</f>
        <v>1.9</v>
      </c>
      <c r="C15" s="20" t="str">
        <f>Criteres!D12</f>
        <v>A</v>
      </c>
      <c r="D15" s="20" t="str">
        <f>'P01'!E12</f>
        <v>NA</v>
      </c>
      <c r="E15" s="20" t="str">
        <f>'P02'!E12</f>
        <v>NA</v>
      </c>
      <c r="F15" s="20" t="str">
        <f>'P03'!E12</f>
        <v>NA</v>
      </c>
      <c r="G15" s="20" t="str">
        <f>'P04'!E12</f>
        <v>NA</v>
      </c>
      <c r="H15" s="20" t="str">
        <f>'P05'!E12</f>
        <v>NA</v>
      </c>
      <c r="I15" s="20" t="str">
        <f>'P06'!E12</f>
        <v>NA</v>
      </c>
      <c r="J15" s="20" t="str">
        <f>'P07'!E12</f>
        <v>NA</v>
      </c>
      <c r="K15" s="20" t="str">
        <f>'P08'!E12</f>
        <v>NA</v>
      </c>
      <c r="L15" s="20" t="str">
        <f>'P09'!E12</f>
        <v>NA</v>
      </c>
      <c r="M15" s="20" t="str">
        <f>'P10'!E12</f>
        <v>NA</v>
      </c>
      <c r="N15" s="20" t="str">
        <f>'P11'!E12</f>
        <v>NT</v>
      </c>
      <c r="O15" s="20" t="str">
        <f>'P12'!E12</f>
        <v>NA</v>
      </c>
      <c r="P15" s="20" t="str">
        <f>'P13'!E12</f>
        <v>NA</v>
      </c>
      <c r="Q15" s="20" t="str">
        <f>'P14'!E12</f>
        <v>NA</v>
      </c>
      <c r="R15" s="20" t="str">
        <f>'P15'!E12</f>
        <v>NA</v>
      </c>
      <c r="S15" s="20" t="str">
        <f>'P16'!E12</f>
        <v>NA</v>
      </c>
      <c r="T15" s="20" t="str">
        <f>'P17'!E12</f>
        <v>NA</v>
      </c>
      <c r="U15" s="20" t="str">
        <f>'P18'!E12</f>
        <v>NA</v>
      </c>
      <c r="V15" s="20" t="str">
        <f>'P19'!E12</f>
        <v>NA</v>
      </c>
      <c r="W15" s="20" t="str">
        <f>'P20'!E12</f>
        <v>NA</v>
      </c>
      <c r="X15" s="20" t="str">
        <f>'P21'!E12</f>
        <v>NA</v>
      </c>
      <c r="Y15" s="20" t="str">
        <f>'P22'!E12</f>
        <v>NA</v>
      </c>
      <c r="Z15" s="20" t="str">
        <f>'P23'!$E12</f>
        <v>NA</v>
      </c>
      <c r="AA15" s="20" t="str">
        <f>'P24'!$E12</f>
        <v>NA</v>
      </c>
      <c r="AB15" s="20" t="str">
        <f>'P25'!$E12</f>
        <v>NT</v>
      </c>
      <c r="AC15" s="20" t="str">
        <f>'P26'!$E12</f>
        <v>NA</v>
      </c>
      <c r="AD15" s="20" t="str">
        <f>'P27'!$E12</f>
        <v>NA</v>
      </c>
      <c r="AE15" s="20" t="str">
        <f>'P28'!$E12</f>
        <v>NA</v>
      </c>
      <c r="AF15" s="20" t="str">
        <f>'P29'!$E12</f>
        <v>NA</v>
      </c>
      <c r="AG15" s="20" t="str">
        <f>'P30'!$E12</f>
        <v>NA</v>
      </c>
      <c r="AH15" s="20" t="str">
        <f>'P31'!$E12</f>
        <v>NA</v>
      </c>
      <c r="AI15" s="20" t="str">
        <f>'P32'!$E12</f>
        <v>NA</v>
      </c>
      <c r="AJ15" s="20" t="str">
        <f>'P33'!$E12</f>
        <v>NA</v>
      </c>
      <c r="AK15" s="20" t="str">
        <f>'P34'!$E12</f>
        <v>NA</v>
      </c>
      <c r="AL15" s="20" t="str">
        <f>'P35'!$E12</f>
        <v>NA</v>
      </c>
      <c r="AM15" s="20" t="str">
        <f>'P36'!$E12</f>
        <v>NA</v>
      </c>
      <c r="AN15" s="20" t="str">
        <f>'P37'!$E12</f>
        <v>NA</v>
      </c>
      <c r="AO15" s="20" t="str">
        <f>'P38'!$E12</f>
        <v>NT</v>
      </c>
      <c r="AP15" s="20" t="str">
        <f>'P39'!$E12</f>
        <v>NT</v>
      </c>
      <c r="AQ15" s="20" t="str">
        <f>'P40'!$E12</f>
        <v>NT</v>
      </c>
      <c r="AR15" s="20">
        <v>9</v>
      </c>
      <c r="AS15" s="21">
        <f>COUNTIF(BaseDeCalcul!D15:AQ15,"C")</f>
        <v>0</v>
      </c>
      <c r="AT15" s="21">
        <f>COUNTIF(BaseDeCalcul!D15:AQ15,"NC")</f>
        <v>0</v>
      </c>
      <c r="AU15" s="21">
        <f>COUNTIF(BaseDeCalcul!D15:AQ15,"NA")</f>
        <v>35</v>
      </c>
      <c r="AV15" s="22" t="str">
        <f t="shared" si="7"/>
        <v>NA</v>
      </c>
      <c r="AW15" s="21"/>
      <c r="AX15" s="22"/>
      <c r="AY15" s="26"/>
      <c r="AZ15" s="26"/>
      <c r="BA15" s="22"/>
      <c r="BB15" s="20"/>
      <c r="BC15" s="20"/>
    </row>
    <row r="16" spans="1:55">
      <c r="A16" s="20" t="str">
        <f>Criteres!B13</f>
        <v>Images</v>
      </c>
      <c r="B16" s="20" t="str">
        <f>Criteres!C13</f>
        <v>1.10</v>
      </c>
      <c r="C16" s="20" t="str">
        <f>Criteres!D13</f>
        <v>AAA</v>
      </c>
      <c r="D16" s="20" t="str">
        <f>'P01'!E13</f>
        <v>NT</v>
      </c>
      <c r="E16" s="20" t="str">
        <f>'P02'!E13</f>
        <v>NT</v>
      </c>
      <c r="F16" s="20" t="str">
        <f>'P03'!E13</f>
        <v>NT</v>
      </c>
      <c r="G16" s="20" t="str">
        <f>'P04'!E13</f>
        <v>NT</v>
      </c>
      <c r="H16" s="20" t="str">
        <f>'P05'!E13</f>
        <v>NT</v>
      </c>
      <c r="I16" s="20" t="str">
        <f>'P06'!E13</f>
        <v>NT</v>
      </c>
      <c r="J16" s="20" t="str">
        <f>'P07'!E13</f>
        <v>NT</v>
      </c>
      <c r="K16" s="20" t="str">
        <f>'P08'!E13</f>
        <v>NT</v>
      </c>
      <c r="L16" s="20" t="str">
        <f>'P09'!E13</f>
        <v>NT</v>
      </c>
      <c r="M16" s="20" t="str">
        <f>'P10'!E13</f>
        <v>NA</v>
      </c>
      <c r="N16" s="20" t="str">
        <f>'P11'!E13</f>
        <v>NT</v>
      </c>
      <c r="O16" s="20" t="str">
        <f>'P12'!E13</f>
        <v>NT</v>
      </c>
      <c r="P16" s="20" t="str">
        <f>'P13'!E13</f>
        <v>NT</v>
      </c>
      <c r="Q16" s="20" t="str">
        <f>'P14'!E13</f>
        <v>NT</v>
      </c>
      <c r="R16" s="20" t="str">
        <f>'P15'!E13</f>
        <v>NT</v>
      </c>
      <c r="S16" s="20" t="str">
        <f>'P16'!E13</f>
        <v>NT</v>
      </c>
      <c r="T16" s="20" t="str">
        <f>'P17'!E13</f>
        <v>NT</v>
      </c>
      <c r="U16" s="20" t="str">
        <f>'P18'!E13</f>
        <v>NT</v>
      </c>
      <c r="V16" s="20" t="str">
        <f>'P19'!E13</f>
        <v>NT</v>
      </c>
      <c r="W16" s="20" t="str">
        <f>'P20'!E13</f>
        <v>NT</v>
      </c>
      <c r="X16" s="20" t="str">
        <f>'P21'!E13</f>
        <v>NT</v>
      </c>
      <c r="Y16" s="20" t="str">
        <f>'P22'!E13</f>
        <v>NT</v>
      </c>
      <c r="Z16" s="20" t="str">
        <f>'P23'!$E13</f>
        <v>NT</v>
      </c>
      <c r="AA16" s="20" t="str">
        <f>'P24'!$E13</f>
        <v>NT</v>
      </c>
      <c r="AB16" s="20" t="str">
        <f>'P25'!$E13</f>
        <v>NT</v>
      </c>
      <c r="AC16" s="20" t="str">
        <f>'P26'!$E13</f>
        <v>NT</v>
      </c>
      <c r="AD16" s="20" t="str">
        <f>'P27'!$E13</f>
        <v>NT</v>
      </c>
      <c r="AE16" s="20" t="str">
        <f>'P28'!$E13</f>
        <v>NT</v>
      </c>
      <c r="AF16" s="20" t="str">
        <f>'P29'!$E13</f>
        <v>NT</v>
      </c>
      <c r="AG16" s="20" t="str">
        <f>'P30'!$E13</f>
        <v>NT</v>
      </c>
      <c r="AH16" s="20" t="str">
        <f>'P31'!$E13</f>
        <v>NT</v>
      </c>
      <c r="AI16" s="20" t="str">
        <f>'P32'!$E13</f>
        <v>NT</v>
      </c>
      <c r="AJ16" s="20" t="str">
        <f>'P33'!$E13</f>
        <v>NT</v>
      </c>
      <c r="AK16" s="20" t="str">
        <f>'P34'!$E13</f>
        <v>NT</v>
      </c>
      <c r="AL16" s="20" t="str">
        <f>'P35'!$E13</f>
        <v>NT</v>
      </c>
      <c r="AM16" s="20" t="str">
        <f>'P36'!$E13</f>
        <v>NT</v>
      </c>
      <c r="AN16" s="20" t="str">
        <f>'P37'!$E13</f>
        <v>NT</v>
      </c>
      <c r="AO16" s="20" t="str">
        <f>'P38'!$E13</f>
        <v>NT</v>
      </c>
      <c r="AP16" s="20" t="str">
        <f>'P39'!$E13</f>
        <v>NT</v>
      </c>
      <c r="AQ16" s="20" t="str">
        <f>'P40'!$E13</f>
        <v>NT</v>
      </c>
      <c r="AR16" s="20">
        <v>10</v>
      </c>
      <c r="AS16" s="21">
        <f>COUNTIF(BaseDeCalcul!D16:AQ16,"C")</f>
        <v>0</v>
      </c>
      <c r="AT16" s="21">
        <f>COUNTIF(BaseDeCalcul!D16:AQ16,"NC")</f>
        <v>0</v>
      </c>
      <c r="AU16" s="21">
        <f>COUNTIF(BaseDeCalcul!D16:AQ16,"NA")</f>
        <v>1</v>
      </c>
      <c r="AV16" s="22" t="str">
        <f t="shared" si="7"/>
        <v>NA</v>
      </c>
      <c r="AW16" s="21"/>
      <c r="AX16" s="21"/>
      <c r="AY16" s="21"/>
      <c r="AZ16" s="21"/>
      <c r="BA16" s="21"/>
      <c r="BB16" s="20"/>
      <c r="BC16" s="20"/>
    </row>
    <row r="17" spans="1:55">
      <c r="A17" s="20" t="str">
        <f>Criteres!B14</f>
        <v>Cadres</v>
      </c>
      <c r="B17" s="20" t="str">
        <f>Criteres!C14</f>
        <v>2.1</v>
      </c>
      <c r="C17" s="20" t="str">
        <f>Criteres!D14</f>
        <v>A</v>
      </c>
      <c r="D17" s="20" t="str">
        <f>'P01'!E14</f>
        <v>NA</v>
      </c>
      <c r="E17" s="20" t="str">
        <f>'P02'!E14</f>
        <v>C</v>
      </c>
      <c r="F17" s="20" t="str">
        <f>'P03'!E14</f>
        <v>NA</v>
      </c>
      <c r="G17" s="20" t="str">
        <f>'P04'!E14</f>
        <v>NA</v>
      </c>
      <c r="H17" s="20" t="str">
        <f>'P05'!E14</f>
        <v>NA</v>
      </c>
      <c r="I17" s="20" t="str">
        <f>'P06'!E14</f>
        <v>NA</v>
      </c>
      <c r="J17" s="20" t="str">
        <f>'P07'!E14</f>
        <v>NA</v>
      </c>
      <c r="K17" s="20" t="str">
        <f>'P08'!E14</f>
        <v>NA</v>
      </c>
      <c r="L17" s="20" t="str">
        <f>'P09'!E14</f>
        <v>NA</v>
      </c>
      <c r="M17" s="20" t="str">
        <f>'P10'!E14</f>
        <v>NA</v>
      </c>
      <c r="N17" s="20" t="str">
        <f>'P11'!E14</f>
        <v>NT</v>
      </c>
      <c r="O17" s="20" t="str">
        <f>'P12'!E14</f>
        <v>NA</v>
      </c>
      <c r="P17" s="20" t="str">
        <f>'P13'!E14</f>
        <v>NA</v>
      </c>
      <c r="Q17" s="20" t="str">
        <f>'P14'!E14</f>
        <v>NA</v>
      </c>
      <c r="R17" s="20" t="str">
        <f>'P15'!E14</f>
        <v>NA</v>
      </c>
      <c r="S17" s="20" t="str">
        <f>'P16'!E14</f>
        <v>NA</v>
      </c>
      <c r="T17" s="20" t="str">
        <f>'P17'!E14</f>
        <v>NA</v>
      </c>
      <c r="U17" s="20" t="str">
        <f>'P18'!E14</f>
        <v>NA</v>
      </c>
      <c r="V17" s="20" t="str">
        <f>'P19'!E14</f>
        <v>NA</v>
      </c>
      <c r="W17" s="20" t="str">
        <f>'P20'!E14</f>
        <v>NA</v>
      </c>
      <c r="X17" s="20" t="str">
        <f>'P21'!E14</f>
        <v>NA</v>
      </c>
      <c r="Y17" s="20" t="str">
        <f>'P22'!E14</f>
        <v>NA</v>
      </c>
      <c r="Z17" s="20" t="str">
        <f>'P23'!$E14</f>
        <v>NA</v>
      </c>
      <c r="AA17" s="20" t="str">
        <f>'P24'!$E14</f>
        <v>NA</v>
      </c>
      <c r="AB17" s="20" t="str">
        <f>'P25'!$E14</f>
        <v>NT</v>
      </c>
      <c r="AC17" s="20" t="str">
        <f>'P26'!$E14</f>
        <v>NA</v>
      </c>
      <c r="AD17" s="20" t="str">
        <f>'P27'!$E14</f>
        <v>NA</v>
      </c>
      <c r="AE17" s="20" t="str">
        <f>'P28'!$E14</f>
        <v>NA</v>
      </c>
      <c r="AF17" s="20" t="str">
        <f>'P29'!$E14</f>
        <v>NA</v>
      </c>
      <c r="AG17" s="20" t="str">
        <f>'P30'!$E14</f>
        <v>NA</v>
      </c>
      <c r="AH17" s="20" t="str">
        <f>'P31'!$E14</f>
        <v>NA</v>
      </c>
      <c r="AI17" s="20" t="str">
        <f>'P32'!$E14</f>
        <v>NA</v>
      </c>
      <c r="AJ17" s="20" t="str">
        <f>'P33'!$E14</f>
        <v>NA</v>
      </c>
      <c r="AK17" s="20" t="str">
        <f>'P34'!$E14</f>
        <v>NA</v>
      </c>
      <c r="AL17" s="20" t="str">
        <f>'P35'!$E14</f>
        <v>NA</v>
      </c>
      <c r="AM17" s="20" t="str">
        <f>'P36'!$E14</f>
        <v>NA</v>
      </c>
      <c r="AN17" s="20" t="str">
        <f>'P37'!$E14</f>
        <v>NA</v>
      </c>
      <c r="AO17" s="20" t="str">
        <f>'P38'!$E14</f>
        <v>NT</v>
      </c>
      <c r="AP17" s="20" t="str">
        <f>'P39'!$E14</f>
        <v>NT</v>
      </c>
      <c r="AQ17" s="20" t="str">
        <f>'P40'!$E14</f>
        <v>NT</v>
      </c>
      <c r="AR17" s="20">
        <v>11</v>
      </c>
      <c r="AS17" s="21">
        <f>COUNTIF(BaseDeCalcul!D17:AQ17,"C")</f>
        <v>1</v>
      </c>
      <c r="AT17" s="21">
        <f>COUNTIF(BaseDeCalcul!D17:AQ17,"NC")</f>
        <v>0</v>
      </c>
      <c r="AU17" s="21">
        <f>COUNTIF(BaseDeCalcul!D17:AQ17,"NA")</f>
        <v>34</v>
      </c>
      <c r="AV17" s="22" t="str">
        <f t="shared" si="7"/>
        <v>C</v>
      </c>
      <c r="AW17" s="21"/>
      <c r="AX17" s="20"/>
      <c r="AY17" s="20"/>
      <c r="AZ17" s="20"/>
      <c r="BA17" s="21"/>
      <c r="BB17" s="20"/>
      <c r="BC17" s="20"/>
    </row>
    <row r="18" spans="1:55">
      <c r="A18" s="20" t="str">
        <f>Criteres!B15</f>
        <v>Cadres</v>
      </c>
      <c r="B18" s="20" t="str">
        <f>Criteres!C15</f>
        <v>2.2</v>
      </c>
      <c r="C18" s="20" t="str">
        <f>Criteres!D15</f>
        <v>A</v>
      </c>
      <c r="D18" s="20" t="str">
        <f>'P01'!E15</f>
        <v>NA</v>
      </c>
      <c r="E18" s="20" t="str">
        <f>'P02'!E15</f>
        <v>NA</v>
      </c>
      <c r="F18" s="20" t="str">
        <f>'P03'!E15</f>
        <v>NA</v>
      </c>
      <c r="G18" s="20" t="str">
        <f>'P04'!E15</f>
        <v>NA</v>
      </c>
      <c r="H18" s="20" t="str">
        <f>'P05'!E15</f>
        <v>NA</v>
      </c>
      <c r="I18" s="20" t="str">
        <f>'P06'!E15</f>
        <v>NA</v>
      </c>
      <c r="J18" s="20" t="str">
        <f>'P07'!E15</f>
        <v>NA</v>
      </c>
      <c r="K18" s="20" t="str">
        <f>'P08'!E15</f>
        <v>NA</v>
      </c>
      <c r="L18" s="20" t="str">
        <f>'P09'!E15</f>
        <v>NA</v>
      </c>
      <c r="M18" s="20" t="str">
        <f>'P10'!E15</f>
        <v>NA</v>
      </c>
      <c r="N18" s="20" t="str">
        <f>'P11'!E15</f>
        <v>NT</v>
      </c>
      <c r="O18" s="20" t="str">
        <f>'P12'!E15</f>
        <v>NA</v>
      </c>
      <c r="P18" s="20" t="str">
        <f>'P13'!E15</f>
        <v>NA</v>
      </c>
      <c r="Q18" s="20" t="str">
        <f>'P14'!E15</f>
        <v>NA</v>
      </c>
      <c r="R18" s="20" t="str">
        <f>'P15'!E15</f>
        <v>NA</v>
      </c>
      <c r="S18" s="20" t="str">
        <f>'P16'!E15</f>
        <v>NA</v>
      </c>
      <c r="T18" s="20" t="str">
        <f>'P17'!E15</f>
        <v>NA</v>
      </c>
      <c r="U18" s="20" t="str">
        <f>'P18'!E15</f>
        <v>NA</v>
      </c>
      <c r="V18" s="20" t="str">
        <f>'P19'!E15</f>
        <v>NA</v>
      </c>
      <c r="W18" s="20" t="str">
        <f>'P20'!E15</f>
        <v>NA</v>
      </c>
      <c r="X18" s="20" t="str">
        <f>'P21'!E15</f>
        <v>NA</v>
      </c>
      <c r="Y18" s="20" t="str">
        <f>'P22'!E15</f>
        <v>NA</v>
      </c>
      <c r="Z18" s="20" t="str">
        <f>'P23'!$E15</f>
        <v>NA</v>
      </c>
      <c r="AA18" s="20" t="str">
        <f>'P24'!$E15</f>
        <v>NA</v>
      </c>
      <c r="AB18" s="20" t="str">
        <f>'P25'!$E15</f>
        <v>NT</v>
      </c>
      <c r="AC18" s="20" t="str">
        <f>'P26'!$E15</f>
        <v>NA</v>
      </c>
      <c r="AD18" s="20" t="str">
        <f>'P27'!$E15</f>
        <v>NA</v>
      </c>
      <c r="AE18" s="20" t="str">
        <f>'P28'!$E15</f>
        <v>NA</v>
      </c>
      <c r="AF18" s="20" t="str">
        <f>'P29'!$E15</f>
        <v>NA</v>
      </c>
      <c r="AG18" s="20" t="str">
        <f>'P30'!$E15</f>
        <v>NA</v>
      </c>
      <c r="AH18" s="20" t="str">
        <f>'P31'!$E15</f>
        <v>NA</v>
      </c>
      <c r="AI18" s="20" t="str">
        <f>'P32'!$E15</f>
        <v>NA</v>
      </c>
      <c r="AJ18" s="20" t="str">
        <f>'P33'!$E15</f>
        <v>NA</v>
      </c>
      <c r="AK18" s="20" t="str">
        <f>'P34'!$E15</f>
        <v>NA</v>
      </c>
      <c r="AL18" s="20" t="str">
        <f>'P35'!$E15</f>
        <v>NA</v>
      </c>
      <c r="AM18" s="20" t="str">
        <f>'P36'!$E15</f>
        <v>NA</v>
      </c>
      <c r="AN18" s="20" t="str">
        <f>'P37'!$E15</f>
        <v>NA</v>
      </c>
      <c r="AO18" s="20" t="str">
        <f>'P38'!$E15</f>
        <v>NT</v>
      </c>
      <c r="AP18" s="20" t="str">
        <f>'P39'!$E15</f>
        <v>NT</v>
      </c>
      <c r="AQ18" s="20" t="str">
        <f>'P40'!$E15</f>
        <v>NT</v>
      </c>
      <c r="AR18" s="20">
        <v>12</v>
      </c>
      <c r="AS18" s="21">
        <f>COUNTIF(BaseDeCalcul!D18:AQ18,"C")</f>
        <v>0</v>
      </c>
      <c r="AT18" s="21">
        <f>COUNTIF(BaseDeCalcul!D18:AQ18,"NC")</f>
        <v>0</v>
      </c>
      <c r="AU18" s="21">
        <f>COUNTIF(BaseDeCalcul!D18:AQ18,"NA")</f>
        <v>35</v>
      </c>
      <c r="AV18" s="22" t="str">
        <f t="shared" si="7"/>
        <v>NA</v>
      </c>
      <c r="AW18" s="21"/>
      <c r="AX18" s="20"/>
      <c r="AY18" s="20"/>
      <c r="AZ18" s="20"/>
      <c r="BA18" s="21"/>
      <c r="BB18" s="20"/>
      <c r="BC18" s="20"/>
    </row>
    <row r="19" spans="1:55">
      <c r="A19" s="20" t="str">
        <f>Criteres!B16</f>
        <v>Couleurs</v>
      </c>
      <c r="B19" s="20" t="str">
        <f>Criteres!C16</f>
        <v>3.1</v>
      </c>
      <c r="C19" s="20" t="str">
        <f>Criteres!D16</f>
        <v>A</v>
      </c>
      <c r="D19" s="20" t="str">
        <f>'P01'!E16</f>
        <v>C</v>
      </c>
      <c r="E19" s="20" t="str">
        <f>'P02'!E16</f>
        <v>NA</v>
      </c>
      <c r="F19" s="20" t="str">
        <f>'P03'!E16</f>
        <v>NA</v>
      </c>
      <c r="G19" s="20" t="str">
        <f>'P04'!E16</f>
        <v>NA</v>
      </c>
      <c r="H19" s="20" t="str">
        <f>'P05'!E16</f>
        <v>NA</v>
      </c>
      <c r="I19" s="20" t="str">
        <f>'P06'!E16</f>
        <v>C</v>
      </c>
      <c r="J19" s="20" t="str">
        <f>'P07'!E16</f>
        <v>NC</v>
      </c>
      <c r="K19" s="20" t="str">
        <f>'P08'!E16</f>
        <v>NA</v>
      </c>
      <c r="L19" s="20" t="str">
        <f>'P09'!E16</f>
        <v>C</v>
      </c>
      <c r="M19" s="20" t="str">
        <f>'P10'!E16</f>
        <v>NA</v>
      </c>
      <c r="N19" s="20" t="str">
        <f>'P11'!E16</f>
        <v>NT</v>
      </c>
      <c r="O19" s="20" t="str">
        <f>'P12'!E16</f>
        <v>NA</v>
      </c>
      <c r="P19" s="20" t="str">
        <f>'P13'!E16</f>
        <v>NA</v>
      </c>
      <c r="Q19" s="20" t="str">
        <f>'P14'!E16</f>
        <v>NA</v>
      </c>
      <c r="R19" s="20" t="str">
        <f>'P15'!E16</f>
        <v>NA</v>
      </c>
      <c r="S19" s="20" t="str">
        <f>'P16'!E16</f>
        <v>NA</v>
      </c>
      <c r="T19" s="20" t="str">
        <f>'P17'!E16</f>
        <v>NA</v>
      </c>
      <c r="U19" s="20" t="str">
        <f>'P18'!E16</f>
        <v>NA</v>
      </c>
      <c r="V19" s="20" t="str">
        <f>'P19'!E16</f>
        <v>NA</v>
      </c>
      <c r="W19" s="20" t="str">
        <f>'P20'!E16</f>
        <v>NA</v>
      </c>
      <c r="X19" s="20" t="str">
        <f>'P21'!E16</f>
        <v>NA</v>
      </c>
      <c r="Y19" s="20" t="str">
        <f>'P22'!E16</f>
        <v>NA</v>
      </c>
      <c r="Z19" s="20" t="str">
        <f>'P23'!$E16</f>
        <v>NA</v>
      </c>
      <c r="AA19" s="20" t="str">
        <f>'P24'!$E16</f>
        <v>NA</v>
      </c>
      <c r="AB19" s="20" t="str">
        <f>'P25'!$E16</f>
        <v>NT</v>
      </c>
      <c r="AC19" s="20" t="str">
        <f>'P26'!$E16</f>
        <v>NA</v>
      </c>
      <c r="AD19" s="20" t="str">
        <f>'P27'!$E16</f>
        <v>NA</v>
      </c>
      <c r="AE19" s="20" t="str">
        <f>'P28'!$E16</f>
        <v>NA</v>
      </c>
      <c r="AF19" s="20" t="str">
        <f>'P29'!$E16</f>
        <v>NA</v>
      </c>
      <c r="AG19" s="20" t="str">
        <f>'P30'!$E16</f>
        <v>NA</v>
      </c>
      <c r="AH19" s="20" t="str">
        <f>'P31'!$E16</f>
        <v>NA</v>
      </c>
      <c r="AI19" s="20" t="str">
        <f>'P32'!$E16</f>
        <v>NA</v>
      </c>
      <c r="AJ19" s="20" t="str">
        <f>'P33'!$E16</f>
        <v>NA</v>
      </c>
      <c r="AK19" s="20" t="str">
        <f>'P34'!$E16</f>
        <v>NA</v>
      </c>
      <c r="AL19" s="20" t="str">
        <f>'P35'!$E16</f>
        <v>NA</v>
      </c>
      <c r="AM19" s="20" t="str">
        <f>'P36'!$E16</f>
        <v>NA</v>
      </c>
      <c r="AN19" s="20" t="str">
        <f>'P37'!$E16</f>
        <v>NA</v>
      </c>
      <c r="AO19" s="20" t="str">
        <f>'P38'!$E16</f>
        <v>NT</v>
      </c>
      <c r="AP19" s="20" t="str">
        <f>'P39'!$E16</f>
        <v>NT</v>
      </c>
      <c r="AQ19" s="20" t="str">
        <f>'P40'!$E16</f>
        <v>NT</v>
      </c>
      <c r="AR19" s="20">
        <v>13</v>
      </c>
      <c r="AS19" s="21">
        <f>COUNTIF(BaseDeCalcul!D19:AQ19,"C")</f>
        <v>3</v>
      </c>
      <c r="AT19" s="21">
        <f>COUNTIF(BaseDeCalcul!D19:AQ19,"NC")</f>
        <v>1</v>
      </c>
      <c r="AU19" s="21">
        <f>COUNTIF(BaseDeCalcul!D19:AQ19,"NA")</f>
        <v>31</v>
      </c>
      <c r="AV19" s="22" t="str">
        <f t="shared" si="7"/>
        <v>NC</v>
      </c>
      <c r="AW19" s="21"/>
      <c r="AX19" s="20"/>
      <c r="AY19" s="20"/>
      <c r="AZ19" s="20"/>
      <c r="BA19" s="21"/>
      <c r="BB19" s="20"/>
      <c r="BC19" s="20"/>
    </row>
    <row r="20" spans="1:55">
      <c r="A20" s="20" t="str">
        <f>Criteres!B17</f>
        <v>Couleurs</v>
      </c>
      <c r="B20" s="20" t="str">
        <f>Criteres!C17</f>
        <v>3.2</v>
      </c>
      <c r="C20" s="20" t="str">
        <f>Criteres!D17</f>
        <v>AA</v>
      </c>
      <c r="D20" s="20" t="str">
        <f>'P01'!E17</f>
        <v>C</v>
      </c>
      <c r="E20" s="20" t="str">
        <f>'P02'!E17</f>
        <v>NA</v>
      </c>
      <c r="F20" s="20" t="str">
        <f>'P03'!E17</f>
        <v>NA</v>
      </c>
      <c r="G20" s="20" t="str">
        <f>'P04'!E17</f>
        <v>NA</v>
      </c>
      <c r="H20" s="20" t="str">
        <f>'P05'!E17</f>
        <v>NA</v>
      </c>
      <c r="I20" s="20" t="str">
        <f>'P06'!E17</f>
        <v>NA</v>
      </c>
      <c r="J20" s="20" t="str">
        <f>'P07'!E17</f>
        <v>NA</v>
      </c>
      <c r="K20" s="20" t="str">
        <f>'P08'!E17</f>
        <v>NA</v>
      </c>
      <c r="L20" s="20" t="str">
        <f>'P09'!E17</f>
        <v>NA</v>
      </c>
      <c r="M20" s="20" t="str">
        <f>'P10'!E17</f>
        <v>NA</v>
      </c>
      <c r="N20" s="20" t="str">
        <f>'P11'!E17</f>
        <v>NT</v>
      </c>
      <c r="O20" s="20" t="str">
        <f>'P12'!E17</f>
        <v>NA</v>
      </c>
      <c r="P20" s="20" t="str">
        <f>'P13'!E17</f>
        <v>NA</v>
      </c>
      <c r="Q20" s="20" t="str">
        <f>'P14'!E17</f>
        <v>NA</v>
      </c>
      <c r="R20" s="20" t="str">
        <f>'P15'!E17</f>
        <v>NA</v>
      </c>
      <c r="S20" s="20" t="str">
        <f>'P16'!E17</f>
        <v>NA</v>
      </c>
      <c r="T20" s="20" t="str">
        <f>'P17'!E17</f>
        <v>NA</v>
      </c>
      <c r="U20" s="20" t="str">
        <f>'P18'!E17</f>
        <v>C</v>
      </c>
      <c r="V20" s="20" t="str">
        <f>'P19'!E17</f>
        <v>NA</v>
      </c>
      <c r="W20" s="20" t="str">
        <f>'P20'!E17</f>
        <v>NA</v>
      </c>
      <c r="X20" s="20" t="str">
        <f>'P21'!E17</f>
        <v>NA</v>
      </c>
      <c r="Y20" s="20" t="str">
        <f>'P22'!E17</f>
        <v>NA</v>
      </c>
      <c r="Z20" s="20" t="str">
        <f>'P23'!$E17</f>
        <v>NA</v>
      </c>
      <c r="AA20" s="20" t="str">
        <f>'P24'!$E17</f>
        <v>NC</v>
      </c>
      <c r="AB20" s="20" t="str">
        <f>'P25'!$E17</f>
        <v>NT</v>
      </c>
      <c r="AC20" s="20" t="str">
        <f>'P26'!$E17</f>
        <v>NA</v>
      </c>
      <c r="AD20" s="20" t="str">
        <f>'P27'!$E17</f>
        <v>NA</v>
      </c>
      <c r="AE20" s="20" t="str">
        <f>'P28'!$E17</f>
        <v>NA</v>
      </c>
      <c r="AF20" s="20" t="str">
        <f>'P29'!$E17</f>
        <v>NA</v>
      </c>
      <c r="AG20" s="20" t="str">
        <f>'P30'!$E17</f>
        <v>NA</v>
      </c>
      <c r="AH20" s="20" t="str">
        <f>'P31'!$E17</f>
        <v>NA</v>
      </c>
      <c r="AI20" s="20" t="str">
        <f>'P32'!$E17</f>
        <v>NA</v>
      </c>
      <c r="AJ20" s="20" t="str">
        <f>'P33'!$E17</f>
        <v>NA</v>
      </c>
      <c r="AK20" s="20" t="str">
        <f>'P34'!$E17</f>
        <v>NA</v>
      </c>
      <c r="AL20" s="20" t="str">
        <f>'P35'!$E17</f>
        <v>NA</v>
      </c>
      <c r="AM20" s="20" t="str">
        <f>'P36'!$E17</f>
        <v>NA</v>
      </c>
      <c r="AN20" s="20" t="str">
        <f>'P37'!$E17</f>
        <v>NA</v>
      </c>
      <c r="AO20" s="20" t="str">
        <f>'P38'!$E17</f>
        <v>NT</v>
      </c>
      <c r="AP20" s="20" t="str">
        <f>'P39'!$E17</f>
        <v>NT</v>
      </c>
      <c r="AQ20" s="20" t="str">
        <f>'P40'!$E17</f>
        <v>NT</v>
      </c>
      <c r="AR20" s="20">
        <v>14</v>
      </c>
      <c r="AS20" s="21">
        <f>COUNTIF(BaseDeCalcul!D20:AQ20,"C")</f>
        <v>2</v>
      </c>
      <c r="AT20" s="21">
        <f>COUNTIF(BaseDeCalcul!D20:AQ20,"NC")</f>
        <v>1</v>
      </c>
      <c r="AU20" s="21">
        <f>COUNTIF(BaseDeCalcul!D20:AQ20,"NA")</f>
        <v>32</v>
      </c>
      <c r="AV20" s="22" t="str">
        <f t="shared" si="7"/>
        <v>NC</v>
      </c>
      <c r="AW20" s="21"/>
      <c r="AX20" s="203" t="s">
        <v>429</v>
      </c>
      <c r="AY20" s="203"/>
      <c r="AZ20" s="203"/>
      <c r="BA20" s="21"/>
      <c r="BB20" s="20"/>
      <c r="BC20" s="20"/>
    </row>
    <row r="21" spans="1:55">
      <c r="A21" s="20" t="str">
        <f>Criteres!B18</f>
        <v>Couleurs</v>
      </c>
      <c r="B21" s="20" t="str">
        <f>Criteres!C18</f>
        <v>3.3</v>
      </c>
      <c r="C21" s="20" t="str">
        <f>Criteres!D18</f>
        <v>A</v>
      </c>
      <c r="D21" s="20" t="str">
        <f>'P01'!E18</f>
        <v>C</v>
      </c>
      <c r="E21" s="20" t="str">
        <f>'P02'!E18</f>
        <v>NA</v>
      </c>
      <c r="F21" s="20" t="str">
        <f>'P03'!E18</f>
        <v>NA</v>
      </c>
      <c r="G21" s="20" t="str">
        <f>'P04'!E18</f>
        <v>NA</v>
      </c>
      <c r="H21" s="20" t="str">
        <f>'P05'!E18</f>
        <v>NA</v>
      </c>
      <c r="I21" s="20" t="str">
        <f>'P06'!E18</f>
        <v>NA</v>
      </c>
      <c r="J21" s="20" t="str">
        <f>'P07'!E18</f>
        <v>NA</v>
      </c>
      <c r="K21" s="20" t="str">
        <f>'P08'!E18</f>
        <v>NA</v>
      </c>
      <c r="L21" s="20" t="str">
        <f>'P09'!E18</f>
        <v>NA</v>
      </c>
      <c r="M21" s="20" t="str">
        <f>'P10'!E18</f>
        <v>NA</v>
      </c>
      <c r="N21" s="20" t="str">
        <f>'P11'!E18</f>
        <v>NT</v>
      </c>
      <c r="O21" s="20" t="str">
        <f>'P12'!E18</f>
        <v>NA</v>
      </c>
      <c r="P21" s="20" t="str">
        <f>'P13'!E18</f>
        <v>NA</v>
      </c>
      <c r="Q21" s="20" t="str">
        <f>'P14'!E18</f>
        <v>NA</v>
      </c>
      <c r="R21" s="20" t="str">
        <f>'P15'!E18</f>
        <v>NA</v>
      </c>
      <c r="S21" s="20" t="str">
        <f>'P16'!E18</f>
        <v>NA</v>
      </c>
      <c r="T21" s="20" t="str">
        <f>'P17'!E18</f>
        <v>NA</v>
      </c>
      <c r="U21" s="20" t="str">
        <f>'P18'!E18</f>
        <v>C</v>
      </c>
      <c r="V21" s="20" t="str">
        <f>'P19'!E18</f>
        <v>NA</v>
      </c>
      <c r="W21" s="20" t="str">
        <f>'P20'!E18</f>
        <v>NA</v>
      </c>
      <c r="X21" s="20" t="str">
        <f>'P21'!E18</f>
        <v>NA</v>
      </c>
      <c r="Y21" s="20" t="str">
        <f>'P22'!E18</f>
        <v>NA</v>
      </c>
      <c r="Z21" s="20" t="str">
        <f>'P23'!$E18</f>
        <v>NA</v>
      </c>
      <c r="AA21" s="20" t="str">
        <f>'P24'!$E18</f>
        <v>NA</v>
      </c>
      <c r="AB21" s="20" t="str">
        <f>'P25'!$E18</f>
        <v>NT</v>
      </c>
      <c r="AC21" s="20" t="str">
        <f>'P26'!$E18</f>
        <v>NA</v>
      </c>
      <c r="AD21" s="20" t="str">
        <f>'P27'!$E18</f>
        <v>NA</v>
      </c>
      <c r="AE21" s="20" t="str">
        <f>'P28'!$E18</f>
        <v>NA</v>
      </c>
      <c r="AF21" s="20" t="str">
        <f>'P29'!$E18</f>
        <v>NA</v>
      </c>
      <c r="AG21" s="20" t="str">
        <f>'P30'!$E18</f>
        <v>NA</v>
      </c>
      <c r="AH21" s="20" t="str">
        <f>'P31'!$E18</f>
        <v>NA</v>
      </c>
      <c r="AI21" s="20" t="str">
        <f>'P32'!$E18</f>
        <v>NA</v>
      </c>
      <c r="AJ21" s="20" t="str">
        <f>'P33'!$E18</f>
        <v>NA</v>
      </c>
      <c r="AK21" s="20" t="str">
        <f>'P34'!$E18</f>
        <v>NA</v>
      </c>
      <c r="AL21" s="20" t="str">
        <f>'P35'!$E18</f>
        <v>NA</v>
      </c>
      <c r="AM21" s="20" t="str">
        <f>'P36'!$E18</f>
        <v>NA</v>
      </c>
      <c r="AN21" s="20" t="str">
        <f>'P37'!$E18</f>
        <v>NA</v>
      </c>
      <c r="AO21" s="20" t="str">
        <f>'P38'!$E18</f>
        <v>NT</v>
      </c>
      <c r="AP21" s="20" t="str">
        <f>'P39'!$E18</f>
        <v>NT</v>
      </c>
      <c r="AQ21" s="20" t="str">
        <f>'P40'!$E18</f>
        <v>NT</v>
      </c>
      <c r="AR21" s="20">
        <v>15</v>
      </c>
      <c r="AS21" s="21">
        <f>COUNTIF(BaseDeCalcul!D21:AQ21,"C")</f>
        <v>2</v>
      </c>
      <c r="AT21" s="21">
        <f>COUNTIF(BaseDeCalcul!D21:AQ21,"NC")</f>
        <v>0</v>
      </c>
      <c r="AU21" s="21">
        <f>COUNTIF(BaseDeCalcul!D21:AQ21,"NA")</f>
        <v>33</v>
      </c>
      <c r="AV21" s="22" t="str">
        <f t="shared" si="7"/>
        <v>C</v>
      </c>
      <c r="AW21" s="21"/>
      <c r="AX21" s="23"/>
      <c r="AY21" s="23" t="s">
        <v>423</v>
      </c>
      <c r="AZ21" s="23" t="s">
        <v>424</v>
      </c>
      <c r="BA21" s="21"/>
      <c r="BB21" s="20"/>
      <c r="BC21" s="20"/>
    </row>
    <row r="22" spans="1:55">
      <c r="A22" s="20" t="str">
        <f>Criteres!B19</f>
        <v>Couleurs</v>
      </c>
      <c r="B22" s="20" t="str">
        <f>Criteres!C19</f>
        <v>3.4</v>
      </c>
      <c r="C22" s="20" t="str">
        <f>Criteres!D19</f>
        <v>AAA</v>
      </c>
      <c r="D22" s="20" t="str">
        <f>'P01'!E19</f>
        <v>NT</v>
      </c>
      <c r="E22" s="20" t="str">
        <f>'P02'!E19</f>
        <v>NT</v>
      </c>
      <c r="F22" s="20" t="str">
        <f>'P03'!E19</f>
        <v>NT</v>
      </c>
      <c r="G22" s="20" t="str">
        <f>'P04'!E19</f>
        <v>NT</v>
      </c>
      <c r="H22" s="20" t="str">
        <f>'P05'!E19</f>
        <v>NT</v>
      </c>
      <c r="I22" s="20" t="str">
        <f>'P06'!E19</f>
        <v>NT</v>
      </c>
      <c r="J22" s="20" t="str">
        <f>'P07'!E19</f>
        <v>NT</v>
      </c>
      <c r="K22" s="20" t="str">
        <f>'P08'!E19</f>
        <v>NT</v>
      </c>
      <c r="L22" s="20" t="str">
        <f>'P09'!E19</f>
        <v>NT</v>
      </c>
      <c r="M22" s="20" t="str">
        <f>'P10'!E19</f>
        <v>NA</v>
      </c>
      <c r="N22" s="20" t="str">
        <f>'P11'!E19</f>
        <v>NT</v>
      </c>
      <c r="O22" s="20" t="str">
        <f>'P12'!E19</f>
        <v>NT</v>
      </c>
      <c r="P22" s="20" t="str">
        <f>'P13'!E19</f>
        <v>NT</v>
      </c>
      <c r="Q22" s="20" t="str">
        <f>'P14'!E19</f>
        <v>NT</v>
      </c>
      <c r="R22" s="20" t="str">
        <f>'P15'!E19</f>
        <v>NT</v>
      </c>
      <c r="S22" s="20" t="str">
        <f>'P16'!E19</f>
        <v>NT</v>
      </c>
      <c r="T22" s="20" t="str">
        <f>'P17'!E19</f>
        <v>NT</v>
      </c>
      <c r="U22" s="20" t="str">
        <f>'P18'!E19</f>
        <v>NT</v>
      </c>
      <c r="V22" s="20" t="str">
        <f>'P19'!E19</f>
        <v>NT</v>
      </c>
      <c r="W22" s="20" t="str">
        <f>'P20'!E19</f>
        <v>NT</v>
      </c>
      <c r="X22" s="20" t="str">
        <f>'P21'!E19</f>
        <v>NT</v>
      </c>
      <c r="Y22" s="20" t="str">
        <f>'P22'!E19</f>
        <v>NT</v>
      </c>
      <c r="Z22" s="20" t="str">
        <f>'P23'!$E19</f>
        <v>NT</v>
      </c>
      <c r="AA22" s="20" t="str">
        <f>'P24'!$E19</f>
        <v>NT</v>
      </c>
      <c r="AB22" s="20" t="str">
        <f>'P25'!$E19</f>
        <v>NT</v>
      </c>
      <c r="AC22" s="20" t="str">
        <f>'P26'!$E19</f>
        <v>NT</v>
      </c>
      <c r="AD22" s="20" t="str">
        <f>'P27'!$E19</f>
        <v>NT</v>
      </c>
      <c r="AE22" s="20" t="str">
        <f>'P28'!$E19</f>
        <v>NT</v>
      </c>
      <c r="AF22" s="20" t="str">
        <f>'P29'!$E19</f>
        <v>NT</v>
      </c>
      <c r="AG22" s="20" t="str">
        <f>'P30'!$E19</f>
        <v>NT</v>
      </c>
      <c r="AH22" s="20" t="str">
        <f>'P31'!$E19</f>
        <v>NT</v>
      </c>
      <c r="AI22" s="20" t="str">
        <f>'P32'!$E19</f>
        <v>NT</v>
      </c>
      <c r="AJ22" s="20" t="str">
        <f>'P33'!$E19</f>
        <v>NT</v>
      </c>
      <c r="AK22" s="20" t="str">
        <f>'P34'!$E19</f>
        <v>NT</v>
      </c>
      <c r="AL22" s="20" t="str">
        <f>'P35'!$E19</f>
        <v>NT</v>
      </c>
      <c r="AM22" s="20" t="str">
        <f>'P36'!$E19</f>
        <v>NT</v>
      </c>
      <c r="AN22" s="20" t="str">
        <f>'P37'!$E19</f>
        <v>NT</v>
      </c>
      <c r="AO22" s="20" t="str">
        <f>'P38'!$E19</f>
        <v>NT</v>
      </c>
      <c r="AP22" s="20" t="str">
        <f>'P39'!$E19</f>
        <v>NT</v>
      </c>
      <c r="AQ22" s="20" t="str">
        <f>'P40'!$E19</f>
        <v>NT</v>
      </c>
      <c r="AR22" s="20">
        <v>16</v>
      </c>
      <c r="AS22" s="21">
        <f>COUNTIF(BaseDeCalcul!D22:AQ22,"C")</f>
        <v>0</v>
      </c>
      <c r="AT22" s="21">
        <f>COUNTIF(BaseDeCalcul!D22:AQ22,"NC")</f>
        <v>0</v>
      </c>
      <c r="AU22" s="21">
        <f>COUNTIF(BaseDeCalcul!D22:AQ22,"NA")</f>
        <v>1</v>
      </c>
      <c r="AV22" s="22" t="str">
        <f t="shared" si="7"/>
        <v>NA</v>
      </c>
      <c r="AW22" s="21"/>
      <c r="AX22" s="23" t="s">
        <v>133</v>
      </c>
      <c r="AY22" s="59">
        <f>IF(BB11&gt;0,(BaseDeCalcul!AY11)/BB11,"-")</f>
        <v>0.59090909090909094</v>
      </c>
      <c r="AZ22" s="59">
        <f>IF(BB11&gt;0,(BaseDeCalcul!AZ11)/BB11,"-")</f>
        <v>0.40909090909090912</v>
      </c>
      <c r="BA22" s="21"/>
      <c r="BB22" s="20"/>
      <c r="BC22" s="20"/>
    </row>
    <row r="23" spans="1:55">
      <c r="A23" s="20" t="str">
        <f>Criteres!B20</f>
        <v>Multimédia</v>
      </c>
      <c r="B23" s="20" t="str">
        <f>Criteres!C20</f>
        <v>4.1</v>
      </c>
      <c r="C23" s="20" t="str">
        <f>Criteres!D20</f>
        <v>A</v>
      </c>
      <c r="D23" s="20" t="str">
        <f>'P01'!E20</f>
        <v>NA</v>
      </c>
      <c r="E23" s="20" t="str">
        <f>'P02'!E20</f>
        <v>NA</v>
      </c>
      <c r="F23" s="20" t="str">
        <f>'P03'!E20</f>
        <v>NA</v>
      </c>
      <c r="G23" s="20" t="str">
        <f>'P04'!E20</f>
        <v>NA</v>
      </c>
      <c r="H23" s="20" t="str">
        <f>'P05'!E20</f>
        <v>NA</v>
      </c>
      <c r="I23" s="20" t="str">
        <f>'P06'!E20</f>
        <v>NA</v>
      </c>
      <c r="J23" s="20" t="str">
        <f>'P07'!E20</f>
        <v>NA</v>
      </c>
      <c r="K23" s="20" t="str">
        <f>'P08'!E20</f>
        <v>NA</v>
      </c>
      <c r="L23" s="20" t="str">
        <f>'P09'!E20</f>
        <v>NA</v>
      </c>
      <c r="M23" s="20" t="str">
        <f>'P10'!E20</f>
        <v>NA</v>
      </c>
      <c r="N23" s="20" t="str">
        <f>'P11'!E20</f>
        <v>NT</v>
      </c>
      <c r="O23" s="20" t="str">
        <f>'P12'!E20</f>
        <v>NA</v>
      </c>
      <c r="P23" s="20" t="str">
        <f>'P13'!E20</f>
        <v>NA</v>
      </c>
      <c r="Q23" s="20" t="str">
        <f>'P14'!E20</f>
        <v>NA</v>
      </c>
      <c r="R23" s="20" t="str">
        <f>'P15'!E20</f>
        <v>NA</v>
      </c>
      <c r="S23" s="20" t="str">
        <f>'P16'!E20</f>
        <v>NA</v>
      </c>
      <c r="T23" s="20" t="str">
        <f>'P17'!E20</f>
        <v>NA</v>
      </c>
      <c r="U23" s="20" t="str">
        <f>'P18'!E20</f>
        <v>NA</v>
      </c>
      <c r="V23" s="20" t="str">
        <f>'P19'!E20</f>
        <v>NA</v>
      </c>
      <c r="W23" s="20" t="str">
        <f>'P20'!E20</f>
        <v>NA</v>
      </c>
      <c r="X23" s="20" t="str">
        <f>'P21'!E20</f>
        <v>NA</v>
      </c>
      <c r="Y23" s="20" t="str">
        <f>'P22'!E20</f>
        <v>NA</v>
      </c>
      <c r="Z23" s="20" t="str">
        <f>'P23'!$E20</f>
        <v>NA</v>
      </c>
      <c r="AA23" s="20" t="str">
        <f>'P24'!$E20</f>
        <v>NA</v>
      </c>
      <c r="AB23" s="20" t="str">
        <f>'P25'!$E20</f>
        <v>NT</v>
      </c>
      <c r="AC23" s="20" t="str">
        <f>'P26'!$E20</f>
        <v>NA</v>
      </c>
      <c r="AD23" s="20" t="str">
        <f>'P27'!$E20</f>
        <v>NA</v>
      </c>
      <c r="AE23" s="20" t="str">
        <f>'P28'!$E20</f>
        <v>NA</v>
      </c>
      <c r="AF23" s="20" t="str">
        <f>'P29'!$E20</f>
        <v>NA</v>
      </c>
      <c r="AG23" s="20" t="str">
        <f>'P30'!$E20</f>
        <v>NA</v>
      </c>
      <c r="AH23" s="20" t="str">
        <f>'P31'!$E20</f>
        <v>NA</v>
      </c>
      <c r="AI23" s="20" t="str">
        <f>'P32'!$E20</f>
        <v>NA</v>
      </c>
      <c r="AJ23" s="20" t="str">
        <f>'P33'!$E20</f>
        <v>NA</v>
      </c>
      <c r="AK23" s="20" t="str">
        <f>'P34'!$E20</f>
        <v>NA</v>
      </c>
      <c r="AL23" s="20" t="str">
        <f>'P35'!$E20</f>
        <v>NA</v>
      </c>
      <c r="AM23" s="20" t="str">
        <f>'P36'!$E20</f>
        <v>NA</v>
      </c>
      <c r="AN23" s="20" t="str">
        <f>'P37'!$E20</f>
        <v>NA</v>
      </c>
      <c r="AO23" s="20" t="str">
        <f>'P38'!$E20</f>
        <v>NT</v>
      </c>
      <c r="AP23" s="20" t="str">
        <f>'P39'!$E20</f>
        <v>NT</v>
      </c>
      <c r="AQ23" s="20" t="str">
        <f>'P40'!$E20</f>
        <v>NT</v>
      </c>
      <c r="AR23" s="20">
        <v>17</v>
      </c>
      <c r="AS23" s="21">
        <f>COUNTIF(BaseDeCalcul!D23:AQ23,"C")</f>
        <v>0</v>
      </c>
      <c r="AT23" s="21">
        <f>COUNTIF(BaseDeCalcul!D23:AQ23,"NC")</f>
        <v>0</v>
      </c>
      <c r="AU23" s="21">
        <f>COUNTIF(BaseDeCalcul!D23:AQ23,"NA")</f>
        <v>35</v>
      </c>
      <c r="AV23" s="22" t="str">
        <f t="shared" si="7"/>
        <v>NA</v>
      </c>
      <c r="AW23" s="21"/>
      <c r="AX23" s="23" t="s">
        <v>7</v>
      </c>
      <c r="AY23" s="59">
        <f>IF(BB12&gt;0,(BaseDeCalcul!AY12)/BB12,"-")</f>
        <v>0.7142857142857143</v>
      </c>
      <c r="AZ23" s="59">
        <f>IF(BB12&gt;0,(BaseDeCalcul!AZ12)/BaseDeCalcul!BB12,"-")</f>
        <v>0.2857142857142857</v>
      </c>
      <c r="BA23" s="21"/>
      <c r="BB23" s="20"/>
      <c r="BC23" s="20"/>
    </row>
    <row r="24" spans="1:55">
      <c r="A24" s="20" t="str">
        <f>Criteres!B21</f>
        <v>Multimédia</v>
      </c>
      <c r="B24" s="20" t="str">
        <f>Criteres!C21</f>
        <v>4.2</v>
      </c>
      <c r="C24" s="20" t="str">
        <f>Criteres!D21</f>
        <v>A</v>
      </c>
      <c r="D24" s="20" t="str">
        <f>'P01'!E21</f>
        <v>NA</v>
      </c>
      <c r="E24" s="20" t="str">
        <f>'P02'!E21</f>
        <v>NA</v>
      </c>
      <c r="F24" s="20" t="str">
        <f>'P03'!E21</f>
        <v>NA</v>
      </c>
      <c r="G24" s="20" t="str">
        <f>'P04'!E21</f>
        <v>NA</v>
      </c>
      <c r="H24" s="20" t="str">
        <f>'P05'!E21</f>
        <v>NA</v>
      </c>
      <c r="I24" s="20" t="str">
        <f>'P06'!E21</f>
        <v>NA</v>
      </c>
      <c r="J24" s="20" t="str">
        <f>'P07'!E21</f>
        <v>NA</v>
      </c>
      <c r="K24" s="20" t="str">
        <f>'P08'!E21</f>
        <v>NA</v>
      </c>
      <c r="L24" s="20" t="str">
        <f>'P09'!E21</f>
        <v>NA</v>
      </c>
      <c r="M24" s="20" t="str">
        <f>'P10'!E21</f>
        <v>NA</v>
      </c>
      <c r="N24" s="20" t="str">
        <f>'P11'!E21</f>
        <v>NT</v>
      </c>
      <c r="O24" s="20" t="str">
        <f>'P12'!E21</f>
        <v>NA</v>
      </c>
      <c r="P24" s="20" t="str">
        <f>'P13'!E21</f>
        <v>NA</v>
      </c>
      <c r="Q24" s="20" t="str">
        <f>'P14'!E21</f>
        <v>NA</v>
      </c>
      <c r="R24" s="20" t="str">
        <f>'P15'!E21</f>
        <v>NA</v>
      </c>
      <c r="S24" s="20" t="str">
        <f>'P16'!E21</f>
        <v>NA</v>
      </c>
      <c r="T24" s="20" t="str">
        <f>'P17'!E21</f>
        <v>NA</v>
      </c>
      <c r="U24" s="20" t="str">
        <f>'P18'!E21</f>
        <v>NA</v>
      </c>
      <c r="V24" s="20" t="str">
        <f>'P19'!E21</f>
        <v>NA</v>
      </c>
      <c r="W24" s="20" t="str">
        <f>'P20'!E21</f>
        <v>NA</v>
      </c>
      <c r="X24" s="20" t="str">
        <f>'P21'!E21</f>
        <v>NA</v>
      </c>
      <c r="Y24" s="20" t="str">
        <f>'P22'!E21</f>
        <v>NA</v>
      </c>
      <c r="Z24" s="20" t="str">
        <f>'P23'!$E21</f>
        <v>NA</v>
      </c>
      <c r="AA24" s="20" t="str">
        <f>'P24'!$E21</f>
        <v>NA</v>
      </c>
      <c r="AB24" s="20" t="str">
        <f>'P25'!$E21</f>
        <v>NT</v>
      </c>
      <c r="AC24" s="20" t="str">
        <f>'P26'!$E21</f>
        <v>NA</v>
      </c>
      <c r="AD24" s="20" t="str">
        <f>'P27'!$E21</f>
        <v>NA</v>
      </c>
      <c r="AE24" s="20" t="str">
        <f>'P28'!$E21</f>
        <v>NA</v>
      </c>
      <c r="AF24" s="20" t="str">
        <f>'P29'!$E21</f>
        <v>NA</v>
      </c>
      <c r="AG24" s="20" t="str">
        <f>'P30'!$E21</f>
        <v>NA</v>
      </c>
      <c r="AH24" s="20" t="str">
        <f>'P31'!$E21</f>
        <v>NA</v>
      </c>
      <c r="AI24" s="20" t="str">
        <f>'P32'!$E21</f>
        <v>NA</v>
      </c>
      <c r="AJ24" s="20" t="str">
        <f>'P33'!$E21</f>
        <v>NA</v>
      </c>
      <c r="AK24" s="20" t="str">
        <f>'P34'!$E21</f>
        <v>NA</v>
      </c>
      <c r="AL24" s="20" t="str">
        <f>'P35'!$E21</f>
        <v>NA</v>
      </c>
      <c r="AM24" s="20" t="str">
        <f>'P36'!$E21</f>
        <v>NA</v>
      </c>
      <c r="AN24" s="20" t="str">
        <f>'P37'!$E21</f>
        <v>NA</v>
      </c>
      <c r="AO24" s="20" t="str">
        <f>'P38'!$E21</f>
        <v>NT</v>
      </c>
      <c r="AP24" s="20" t="str">
        <f>'P39'!$E21</f>
        <v>NT</v>
      </c>
      <c r="AQ24" s="20" t="str">
        <f>'P40'!$E21</f>
        <v>NT</v>
      </c>
      <c r="AR24" s="20">
        <v>18</v>
      </c>
      <c r="AS24" s="21">
        <f>COUNTIF(BaseDeCalcul!D24:AQ24,"C")</f>
        <v>0</v>
      </c>
      <c r="AT24" s="21">
        <f>COUNTIF(BaseDeCalcul!D24:AQ24,"NC")</f>
        <v>0</v>
      </c>
      <c r="AU24" s="21">
        <f>COUNTIF(BaseDeCalcul!D24:AQ24,"NA")</f>
        <v>35</v>
      </c>
      <c r="AV24" s="22" t="str">
        <f t="shared" si="7"/>
        <v>NA</v>
      </c>
      <c r="AW24" s="21"/>
      <c r="AX24" s="23" t="s">
        <v>152</v>
      </c>
      <c r="AY24" s="59" t="str">
        <f>IF(BB13&gt;0,((BaseDeCalcul!AY13)/BaseDeCalcul!BB13),"-")</f>
        <v>-</v>
      </c>
      <c r="AZ24" s="59" t="str">
        <f>IF(BB13&gt;0,((BaseDeCalcul!AZ13)/BaseDeCalcul!BB13),"-")</f>
        <v>-</v>
      </c>
      <c r="BA24" s="21"/>
      <c r="BB24" s="20"/>
      <c r="BC24" s="20"/>
    </row>
    <row r="25" spans="1:55">
      <c r="A25" s="20" t="str">
        <f>Criteres!B22</f>
        <v>Multimédia</v>
      </c>
      <c r="B25" s="20" t="str">
        <f>Criteres!C22</f>
        <v>4.3</v>
      </c>
      <c r="C25" s="20" t="str">
        <f>Criteres!D22</f>
        <v>A</v>
      </c>
      <c r="D25" s="20" t="str">
        <f>'P01'!E22</f>
        <v>NA</v>
      </c>
      <c r="E25" s="20" t="str">
        <f>'P02'!E22</f>
        <v>NA</v>
      </c>
      <c r="F25" s="20" t="str">
        <f>'P03'!E22</f>
        <v>NA</v>
      </c>
      <c r="G25" s="20" t="str">
        <f>'P04'!E22</f>
        <v>NA</v>
      </c>
      <c r="H25" s="20" t="str">
        <f>'P05'!E22</f>
        <v>NA</v>
      </c>
      <c r="I25" s="20" t="str">
        <f>'P06'!E22</f>
        <v>NA</v>
      </c>
      <c r="J25" s="20" t="str">
        <f>'P07'!E22</f>
        <v>NA</v>
      </c>
      <c r="K25" s="20" t="str">
        <f>'P08'!E22</f>
        <v>NA</v>
      </c>
      <c r="L25" s="20" t="str">
        <f>'P09'!E22</f>
        <v>NA</v>
      </c>
      <c r="M25" s="20" t="str">
        <f>'P10'!E22</f>
        <v>NA</v>
      </c>
      <c r="N25" s="20" t="str">
        <f>'P11'!E22</f>
        <v>NT</v>
      </c>
      <c r="O25" s="20" t="str">
        <f>'P12'!E22</f>
        <v>NA</v>
      </c>
      <c r="P25" s="20" t="str">
        <f>'P13'!E22</f>
        <v>NA</v>
      </c>
      <c r="Q25" s="20" t="str">
        <f>'P14'!E22</f>
        <v>NA</v>
      </c>
      <c r="R25" s="20" t="str">
        <f>'P15'!E22</f>
        <v>NA</v>
      </c>
      <c r="S25" s="20" t="str">
        <f>'P16'!E22</f>
        <v>NA</v>
      </c>
      <c r="T25" s="20" t="str">
        <f>'P17'!E22</f>
        <v>NA</v>
      </c>
      <c r="U25" s="20" t="str">
        <f>'P18'!E22</f>
        <v>NA</v>
      </c>
      <c r="V25" s="20" t="str">
        <f>'P19'!E22</f>
        <v>NA</v>
      </c>
      <c r="W25" s="20" t="str">
        <f>'P20'!E22</f>
        <v>NA</v>
      </c>
      <c r="X25" s="20" t="str">
        <f>'P21'!E22</f>
        <v>NA</v>
      </c>
      <c r="Y25" s="20" t="str">
        <f>'P22'!E22</f>
        <v>NA</v>
      </c>
      <c r="Z25" s="20" t="str">
        <f>'P23'!$E22</f>
        <v>NA</v>
      </c>
      <c r="AA25" s="20" t="str">
        <f>'P24'!$E22</f>
        <v>NA</v>
      </c>
      <c r="AB25" s="20" t="str">
        <f>'P25'!$E22</f>
        <v>NT</v>
      </c>
      <c r="AC25" s="20" t="str">
        <f>'P26'!$E22</f>
        <v>NA</v>
      </c>
      <c r="AD25" s="20" t="str">
        <f>'P27'!$E22</f>
        <v>NA</v>
      </c>
      <c r="AE25" s="20" t="str">
        <f>'P28'!$E22</f>
        <v>NA</v>
      </c>
      <c r="AF25" s="20" t="str">
        <f>'P29'!$E22</f>
        <v>NA</v>
      </c>
      <c r="AG25" s="20" t="str">
        <f>'P30'!$E22</f>
        <v>NA</v>
      </c>
      <c r="AH25" s="20" t="str">
        <f>'P31'!$E22</f>
        <v>NA</v>
      </c>
      <c r="AI25" s="20" t="str">
        <f>'P32'!$E22</f>
        <v>NA</v>
      </c>
      <c r="AJ25" s="20" t="str">
        <f>'P33'!$E22</f>
        <v>NA</v>
      </c>
      <c r="AK25" s="20" t="str">
        <f>'P34'!$E22</f>
        <v>NA</v>
      </c>
      <c r="AL25" s="20" t="str">
        <f>'P35'!$E22</f>
        <v>NA</v>
      </c>
      <c r="AM25" s="20" t="str">
        <f>'P36'!$E22</f>
        <v>NA</v>
      </c>
      <c r="AN25" s="20" t="str">
        <f>'P37'!$E22</f>
        <v>NA</v>
      </c>
      <c r="AO25" s="20" t="str">
        <f>'P38'!$E22</f>
        <v>NT</v>
      </c>
      <c r="AP25" s="20" t="str">
        <f>'P39'!$E22</f>
        <v>NT</v>
      </c>
      <c r="AQ25" s="20" t="str">
        <f>'P40'!$E22</f>
        <v>NT</v>
      </c>
      <c r="AR25" s="20">
        <v>19</v>
      </c>
      <c r="AS25" s="21">
        <f>COUNTIF(BaseDeCalcul!D25:AQ25,"C")</f>
        <v>0</v>
      </c>
      <c r="AT25" s="21">
        <f>COUNTIF(BaseDeCalcul!D25:AQ25,"NC")</f>
        <v>0</v>
      </c>
      <c r="AU25" s="21">
        <f>COUNTIF(BaseDeCalcul!D25:AQ25,"NA")</f>
        <v>35</v>
      </c>
      <c r="AV25" s="22" t="str">
        <f t="shared" si="7"/>
        <v>NA</v>
      </c>
      <c r="AW25" s="21"/>
      <c r="AX25" s="20"/>
      <c r="AY25" s="20"/>
      <c r="AZ25" s="20"/>
      <c r="BA25" s="21"/>
      <c r="BB25" s="20"/>
      <c r="BC25" s="20"/>
    </row>
    <row r="26" spans="1:55">
      <c r="A26" s="20" t="str">
        <f>Criteres!B23</f>
        <v>Multimédia</v>
      </c>
      <c r="B26" s="20" t="str">
        <f>Criteres!C23</f>
        <v>4.4</v>
      </c>
      <c r="C26" s="20" t="str">
        <f>Criteres!D23</f>
        <v>A</v>
      </c>
      <c r="D26" s="20" t="str">
        <f>'P01'!E23</f>
        <v>NA</v>
      </c>
      <c r="E26" s="20" t="str">
        <f>'P02'!E23</f>
        <v>NA</v>
      </c>
      <c r="F26" s="20" t="str">
        <f>'P03'!E23</f>
        <v>NA</v>
      </c>
      <c r="G26" s="20" t="str">
        <f>'P04'!E23</f>
        <v>NA</v>
      </c>
      <c r="H26" s="20" t="str">
        <f>'P05'!E23</f>
        <v>NA</v>
      </c>
      <c r="I26" s="20" t="str">
        <f>'P06'!E23</f>
        <v>NA</v>
      </c>
      <c r="J26" s="20" t="str">
        <f>'P07'!E23</f>
        <v>NA</v>
      </c>
      <c r="K26" s="20" t="str">
        <f>'P08'!E23</f>
        <v>NA</v>
      </c>
      <c r="L26" s="20" t="str">
        <f>'P09'!E23</f>
        <v>NA</v>
      </c>
      <c r="M26" s="20" t="str">
        <f>'P10'!E23</f>
        <v>NA</v>
      </c>
      <c r="N26" s="20" t="str">
        <f>'P11'!E23</f>
        <v>NT</v>
      </c>
      <c r="O26" s="20" t="str">
        <f>'P12'!E23</f>
        <v>NA</v>
      </c>
      <c r="P26" s="20" t="str">
        <f>'P13'!E23</f>
        <v>NA</v>
      </c>
      <c r="Q26" s="20" t="str">
        <f>'P14'!E23</f>
        <v>NA</v>
      </c>
      <c r="R26" s="20" t="str">
        <f>'P15'!E23</f>
        <v>NA</v>
      </c>
      <c r="S26" s="20" t="str">
        <f>'P16'!E23</f>
        <v>NA</v>
      </c>
      <c r="T26" s="20" t="str">
        <f>'P17'!E23</f>
        <v>NA</v>
      </c>
      <c r="U26" s="20" t="str">
        <f>'P18'!E23</f>
        <v>NA</v>
      </c>
      <c r="V26" s="20" t="str">
        <f>'P19'!E23</f>
        <v>NA</v>
      </c>
      <c r="W26" s="20" t="str">
        <f>'P20'!E23</f>
        <v>NA</v>
      </c>
      <c r="X26" s="20" t="str">
        <f>'P21'!E23</f>
        <v>NA</v>
      </c>
      <c r="Y26" s="20" t="str">
        <f>'P22'!E23</f>
        <v>NA</v>
      </c>
      <c r="Z26" s="20" t="str">
        <f>'P23'!$E23</f>
        <v>NA</v>
      </c>
      <c r="AA26" s="20" t="str">
        <f>'P24'!$E23</f>
        <v>NA</v>
      </c>
      <c r="AB26" s="20" t="str">
        <f>'P25'!$E23</f>
        <v>NT</v>
      </c>
      <c r="AC26" s="20" t="str">
        <f>'P26'!$E23</f>
        <v>NA</v>
      </c>
      <c r="AD26" s="20" t="str">
        <f>'P27'!$E23</f>
        <v>NA</v>
      </c>
      <c r="AE26" s="20" t="str">
        <f>'P28'!$E23</f>
        <v>NA</v>
      </c>
      <c r="AF26" s="20" t="str">
        <f>'P29'!$E23</f>
        <v>NA</v>
      </c>
      <c r="AG26" s="20" t="str">
        <f>'P30'!$E23</f>
        <v>NA</v>
      </c>
      <c r="AH26" s="20" t="str">
        <f>'P31'!$E23</f>
        <v>NA</v>
      </c>
      <c r="AI26" s="20" t="str">
        <f>'P32'!$E23</f>
        <v>NA</v>
      </c>
      <c r="AJ26" s="20" t="str">
        <f>'P33'!$E23</f>
        <v>NA</v>
      </c>
      <c r="AK26" s="20" t="str">
        <f>'P34'!$E23</f>
        <v>NA</v>
      </c>
      <c r="AL26" s="20" t="str">
        <f>'P35'!$E23</f>
        <v>NA</v>
      </c>
      <c r="AM26" s="20" t="str">
        <f>'P36'!$E23</f>
        <v>NA</v>
      </c>
      <c r="AN26" s="20" t="str">
        <f>'P37'!$E23</f>
        <v>NA</v>
      </c>
      <c r="AO26" s="20" t="str">
        <f>'P38'!$E23</f>
        <v>NT</v>
      </c>
      <c r="AP26" s="20" t="str">
        <f>'P39'!$E23</f>
        <v>NT</v>
      </c>
      <c r="AQ26" s="20" t="str">
        <f>'P40'!$E23</f>
        <v>NT</v>
      </c>
      <c r="AR26" s="20">
        <v>20</v>
      </c>
      <c r="AS26" s="21">
        <f>COUNTIF(BaseDeCalcul!D26:AQ26,"C")</f>
        <v>0</v>
      </c>
      <c r="AT26" s="21">
        <f>COUNTIF(BaseDeCalcul!D26:AQ26,"NC")</f>
        <v>0</v>
      </c>
      <c r="AU26" s="21">
        <f>COUNTIF(BaseDeCalcul!D26:AQ26,"NA")</f>
        <v>35</v>
      </c>
      <c r="AV26" s="22" t="str">
        <f t="shared" si="7"/>
        <v>NA</v>
      </c>
      <c r="AW26" s="21"/>
      <c r="AX26" s="20"/>
      <c r="AY26" s="20"/>
      <c r="AZ26" s="20"/>
      <c r="BA26" s="21"/>
      <c r="BB26" s="20"/>
      <c r="BC26" s="20"/>
    </row>
    <row r="27" spans="1:55">
      <c r="A27" s="20" t="str">
        <f>Criteres!B24</f>
        <v>Multimédia</v>
      </c>
      <c r="B27" s="20" t="str">
        <f>Criteres!C24</f>
        <v>4.5</v>
      </c>
      <c r="C27" s="20" t="str">
        <f>Criteres!D24</f>
        <v>AA</v>
      </c>
      <c r="D27" s="20" t="str">
        <f>'P01'!E24</f>
        <v>NA</v>
      </c>
      <c r="E27" s="20" t="str">
        <f>'P02'!E24</f>
        <v>NA</v>
      </c>
      <c r="F27" s="20" t="str">
        <f>'P03'!E24</f>
        <v>NA</v>
      </c>
      <c r="G27" s="20" t="str">
        <f>'P04'!E24</f>
        <v>NA</v>
      </c>
      <c r="H27" s="20" t="str">
        <f>'P05'!E24</f>
        <v>NA</v>
      </c>
      <c r="I27" s="20" t="str">
        <f>'P06'!E24</f>
        <v>NA</v>
      </c>
      <c r="J27" s="20" t="str">
        <f>'P07'!E24</f>
        <v>NA</v>
      </c>
      <c r="K27" s="20" t="str">
        <f>'P08'!E24</f>
        <v>NA</v>
      </c>
      <c r="L27" s="20" t="str">
        <f>'P09'!E24</f>
        <v>NA</v>
      </c>
      <c r="M27" s="20" t="str">
        <f>'P10'!E24</f>
        <v>NA</v>
      </c>
      <c r="N27" s="20" t="str">
        <f>'P11'!E24</f>
        <v>NT</v>
      </c>
      <c r="O27" s="20" t="str">
        <f>'P12'!E24</f>
        <v>NA</v>
      </c>
      <c r="P27" s="20" t="str">
        <f>'P13'!E24</f>
        <v>NA</v>
      </c>
      <c r="Q27" s="20" t="str">
        <f>'P14'!E24</f>
        <v>NA</v>
      </c>
      <c r="R27" s="20" t="str">
        <f>'P15'!E24</f>
        <v>NA</v>
      </c>
      <c r="S27" s="20" t="str">
        <f>'P16'!E24</f>
        <v>NA</v>
      </c>
      <c r="T27" s="20" t="str">
        <f>'P17'!E24</f>
        <v>NA</v>
      </c>
      <c r="U27" s="20" t="str">
        <f>'P18'!E24</f>
        <v>NA</v>
      </c>
      <c r="V27" s="20" t="str">
        <f>'P19'!E24</f>
        <v>NA</v>
      </c>
      <c r="W27" s="20" t="str">
        <f>'P20'!E24</f>
        <v>NA</v>
      </c>
      <c r="X27" s="20" t="str">
        <f>'P21'!E24</f>
        <v>NA</v>
      </c>
      <c r="Y27" s="20" t="str">
        <f>'P22'!E24</f>
        <v>NA</v>
      </c>
      <c r="Z27" s="20" t="str">
        <f>'P23'!$E24</f>
        <v>NA</v>
      </c>
      <c r="AA27" s="20" t="str">
        <f>'P24'!$E24</f>
        <v>NA</v>
      </c>
      <c r="AB27" s="20" t="str">
        <f>'P25'!$E24</f>
        <v>NT</v>
      </c>
      <c r="AC27" s="20" t="str">
        <f>'P26'!$E24</f>
        <v>NA</v>
      </c>
      <c r="AD27" s="20" t="str">
        <f>'P27'!$E24</f>
        <v>NA</v>
      </c>
      <c r="AE27" s="20" t="str">
        <f>'P28'!$E24</f>
        <v>NA</v>
      </c>
      <c r="AF27" s="20" t="str">
        <f>'P29'!$E24</f>
        <v>NA</v>
      </c>
      <c r="AG27" s="20" t="str">
        <f>'P30'!$E24</f>
        <v>NA</v>
      </c>
      <c r="AH27" s="20" t="str">
        <f>'P31'!$E24</f>
        <v>NA</v>
      </c>
      <c r="AI27" s="20" t="str">
        <f>'P32'!$E24</f>
        <v>NA</v>
      </c>
      <c r="AJ27" s="20" t="str">
        <f>'P33'!$E24</f>
        <v>NA</v>
      </c>
      <c r="AK27" s="20" t="str">
        <f>'P34'!$E24</f>
        <v>NA</v>
      </c>
      <c r="AL27" s="20" t="str">
        <f>'P35'!$E24</f>
        <v>NA</v>
      </c>
      <c r="AM27" s="20" t="str">
        <f>'P36'!$E24</f>
        <v>NA</v>
      </c>
      <c r="AN27" s="20" t="str">
        <f>'P37'!$E24</f>
        <v>NA</v>
      </c>
      <c r="AO27" s="20" t="str">
        <f>'P38'!$E24</f>
        <v>NT</v>
      </c>
      <c r="AP27" s="20" t="str">
        <f>'P39'!$E24</f>
        <v>NT</v>
      </c>
      <c r="AQ27" s="20" t="str">
        <f>'P40'!$E24</f>
        <v>NT</v>
      </c>
      <c r="AR27" s="20">
        <v>21</v>
      </c>
      <c r="AS27" s="21">
        <f>COUNTIF(BaseDeCalcul!D27:AQ27,"C")</f>
        <v>0</v>
      </c>
      <c r="AT27" s="21">
        <f>COUNTIF(BaseDeCalcul!D27:AQ27,"NC")</f>
        <v>0</v>
      </c>
      <c r="AU27" s="21">
        <f>COUNTIF(BaseDeCalcul!D27:AQ27,"NA")</f>
        <v>35</v>
      </c>
      <c r="AV27" s="22" t="str">
        <f t="shared" si="7"/>
        <v>NA</v>
      </c>
      <c r="AW27" s="21"/>
      <c r="AX27" s="203" t="s">
        <v>451</v>
      </c>
      <c r="AY27" s="203"/>
      <c r="AZ27" s="203"/>
      <c r="BA27" s="21"/>
      <c r="BB27" s="20"/>
      <c r="BC27" s="20"/>
    </row>
    <row r="28" spans="1:55">
      <c r="A28" s="20" t="str">
        <f>Criteres!B25</f>
        <v>Multimédia</v>
      </c>
      <c r="B28" s="20" t="str">
        <f>Criteres!C25</f>
        <v>4.6</v>
      </c>
      <c r="C28" s="20" t="str">
        <f>Criteres!D25</f>
        <v>AA</v>
      </c>
      <c r="D28" s="20" t="str">
        <f>'P01'!E25</f>
        <v>NA</v>
      </c>
      <c r="E28" s="20" t="str">
        <f>'P02'!E25</f>
        <v>NA</v>
      </c>
      <c r="F28" s="20" t="str">
        <f>'P03'!E25</f>
        <v>NA</v>
      </c>
      <c r="G28" s="20" t="str">
        <f>'P04'!E25</f>
        <v>NA</v>
      </c>
      <c r="H28" s="20" t="str">
        <f>'P05'!E25</f>
        <v>NA</v>
      </c>
      <c r="I28" s="20" t="str">
        <f>'P06'!E25</f>
        <v>NA</v>
      </c>
      <c r="J28" s="20" t="str">
        <f>'P07'!E25</f>
        <v>NA</v>
      </c>
      <c r="K28" s="20" t="str">
        <f>'P08'!E25</f>
        <v>NA</v>
      </c>
      <c r="L28" s="20" t="str">
        <f>'P09'!E25</f>
        <v>NA</v>
      </c>
      <c r="M28" s="20" t="str">
        <f>'P10'!E25</f>
        <v>NA</v>
      </c>
      <c r="N28" s="20" t="str">
        <f>'P11'!E25</f>
        <v>NT</v>
      </c>
      <c r="O28" s="20" t="str">
        <f>'P12'!E25</f>
        <v>NA</v>
      </c>
      <c r="P28" s="20" t="str">
        <f>'P13'!E25</f>
        <v>NA</v>
      </c>
      <c r="Q28" s="20" t="str">
        <f>'P14'!E25</f>
        <v>NA</v>
      </c>
      <c r="R28" s="20" t="str">
        <f>'P15'!E25</f>
        <v>NA</v>
      </c>
      <c r="S28" s="20" t="str">
        <f>'P16'!E25</f>
        <v>NA</v>
      </c>
      <c r="T28" s="20" t="str">
        <f>'P17'!E25</f>
        <v>NA</v>
      </c>
      <c r="U28" s="20" t="str">
        <f>'P18'!E25</f>
        <v>NA</v>
      </c>
      <c r="V28" s="20" t="str">
        <f>'P19'!E25</f>
        <v>NA</v>
      </c>
      <c r="W28" s="20" t="str">
        <f>'P20'!E25</f>
        <v>NA</v>
      </c>
      <c r="X28" s="20" t="str">
        <f>'P21'!E25</f>
        <v>NA</v>
      </c>
      <c r="Y28" s="20" t="str">
        <f>'P22'!E25</f>
        <v>NA</v>
      </c>
      <c r="Z28" s="20" t="str">
        <f>'P23'!$E25</f>
        <v>NA</v>
      </c>
      <c r="AA28" s="20" t="str">
        <f>'P24'!$E25</f>
        <v>NA</v>
      </c>
      <c r="AB28" s="20" t="str">
        <f>'P25'!$E25</f>
        <v>NT</v>
      </c>
      <c r="AC28" s="20" t="str">
        <f>'P26'!$E25</f>
        <v>NA</v>
      </c>
      <c r="AD28" s="20" t="str">
        <f>'P27'!$E25</f>
        <v>NA</v>
      </c>
      <c r="AE28" s="20" t="str">
        <f>'P28'!$E25</f>
        <v>NA</v>
      </c>
      <c r="AF28" s="20" t="str">
        <f>'P29'!$E25</f>
        <v>NA</v>
      </c>
      <c r="AG28" s="20" t="str">
        <f>'P30'!$E25</f>
        <v>NA</v>
      </c>
      <c r="AH28" s="20" t="str">
        <f>'P31'!$E25</f>
        <v>NA</v>
      </c>
      <c r="AI28" s="20" t="str">
        <f>'P32'!$E25</f>
        <v>NA</v>
      </c>
      <c r="AJ28" s="20" t="str">
        <f>'P33'!$E25</f>
        <v>NA</v>
      </c>
      <c r="AK28" s="20" t="str">
        <f>'P34'!$E25</f>
        <v>NA</v>
      </c>
      <c r="AL28" s="20" t="str">
        <f>'P35'!$E25</f>
        <v>NA</v>
      </c>
      <c r="AM28" s="20" t="str">
        <f>'P36'!$E25</f>
        <v>NA</v>
      </c>
      <c r="AN28" s="20" t="str">
        <f>'P37'!$E25</f>
        <v>NA</v>
      </c>
      <c r="AO28" s="20" t="str">
        <f>'P38'!$E25</f>
        <v>NT</v>
      </c>
      <c r="AP28" s="20" t="str">
        <f>'P39'!$E25</f>
        <v>NT</v>
      </c>
      <c r="AQ28" s="20" t="str">
        <f>'P40'!$E25</f>
        <v>NT</v>
      </c>
      <c r="AR28" s="20">
        <v>22</v>
      </c>
      <c r="AS28" s="21">
        <f>COUNTIF(BaseDeCalcul!D28:AQ28,"C")</f>
        <v>0</v>
      </c>
      <c r="AT28" s="21">
        <f>COUNTIF(BaseDeCalcul!D28:AQ28,"NC")</f>
        <v>0</v>
      </c>
      <c r="AU28" s="21">
        <f>COUNTIF(BaseDeCalcul!D28:AQ28,"NA")</f>
        <v>35</v>
      </c>
      <c r="AV28" s="22" t="str">
        <f t="shared" si="7"/>
        <v>NA</v>
      </c>
      <c r="AW28" s="21"/>
      <c r="AX28" s="23"/>
      <c r="AY28" s="23" t="s">
        <v>423</v>
      </c>
      <c r="AZ28" s="23" t="s">
        <v>424</v>
      </c>
      <c r="BA28" s="21"/>
      <c r="BB28" s="20"/>
      <c r="BC28" s="20"/>
    </row>
    <row r="29" spans="1:55">
      <c r="A29" s="20" t="str">
        <f>Criteres!B26</f>
        <v>Multimédia</v>
      </c>
      <c r="B29" s="20" t="str">
        <f>Criteres!C26</f>
        <v>4.7</v>
      </c>
      <c r="C29" s="20" t="str">
        <f>Criteres!D26</f>
        <v>A</v>
      </c>
      <c r="D29" s="20" t="str">
        <f>'P01'!E26</f>
        <v>NA</v>
      </c>
      <c r="E29" s="20" t="str">
        <f>'P02'!E26</f>
        <v>NA</v>
      </c>
      <c r="F29" s="20" t="str">
        <f>'P03'!E26</f>
        <v>NA</v>
      </c>
      <c r="G29" s="20" t="str">
        <f>'P04'!E26</f>
        <v>NA</v>
      </c>
      <c r="H29" s="20" t="str">
        <f>'P05'!E26</f>
        <v>NA</v>
      </c>
      <c r="I29" s="20" t="str">
        <f>'P06'!E26</f>
        <v>NA</v>
      </c>
      <c r="J29" s="20" t="str">
        <f>'P07'!E26</f>
        <v>NA</v>
      </c>
      <c r="K29" s="20" t="str">
        <f>'P08'!E26</f>
        <v>NA</v>
      </c>
      <c r="L29" s="20" t="str">
        <f>'P09'!E26</f>
        <v>NA</v>
      </c>
      <c r="M29" s="20" t="str">
        <f>'P10'!E26</f>
        <v>NA</v>
      </c>
      <c r="N29" s="20" t="str">
        <f>'P11'!E26</f>
        <v>NT</v>
      </c>
      <c r="O29" s="20" t="str">
        <f>'P12'!E26</f>
        <v>NA</v>
      </c>
      <c r="P29" s="20" t="str">
        <f>'P13'!E26</f>
        <v>NA</v>
      </c>
      <c r="Q29" s="20" t="str">
        <f>'P14'!E26</f>
        <v>NA</v>
      </c>
      <c r="R29" s="20" t="str">
        <f>'P15'!E26</f>
        <v>NA</v>
      </c>
      <c r="S29" s="20" t="str">
        <f>'P16'!E26</f>
        <v>NA</v>
      </c>
      <c r="T29" s="20" t="str">
        <f>'P17'!E26</f>
        <v>NA</v>
      </c>
      <c r="U29" s="20" t="str">
        <f>'P18'!E26</f>
        <v>NA</v>
      </c>
      <c r="V29" s="20" t="str">
        <f>'P19'!E26</f>
        <v>NA</v>
      </c>
      <c r="W29" s="20" t="str">
        <f>'P20'!E26</f>
        <v>NA</v>
      </c>
      <c r="X29" s="20" t="str">
        <f>'P21'!E26</f>
        <v>NA</v>
      </c>
      <c r="Y29" s="20" t="str">
        <f>'P22'!E26</f>
        <v>NA</v>
      </c>
      <c r="Z29" s="20" t="str">
        <f>'P23'!$E26</f>
        <v>NA</v>
      </c>
      <c r="AA29" s="20" t="str">
        <f>'P24'!$E26</f>
        <v>NA</v>
      </c>
      <c r="AB29" s="20" t="str">
        <f>'P25'!$E26</f>
        <v>NT</v>
      </c>
      <c r="AC29" s="20" t="str">
        <f>'P26'!$E26</f>
        <v>NA</v>
      </c>
      <c r="AD29" s="20" t="str">
        <f>'P27'!$E26</f>
        <v>NA</v>
      </c>
      <c r="AE29" s="20" t="str">
        <f>'P28'!$E26</f>
        <v>NA</v>
      </c>
      <c r="AF29" s="20" t="str">
        <f>'P29'!$E26</f>
        <v>NA</v>
      </c>
      <c r="AG29" s="20" t="str">
        <f>'P30'!$E26</f>
        <v>NA</v>
      </c>
      <c r="AH29" s="20" t="str">
        <f>'P31'!$E26</f>
        <v>NA</v>
      </c>
      <c r="AI29" s="20" t="str">
        <f>'P32'!$E26</f>
        <v>NA</v>
      </c>
      <c r="AJ29" s="20" t="str">
        <f>'P33'!$E26</f>
        <v>NA</v>
      </c>
      <c r="AK29" s="20" t="str">
        <f>'P34'!$E26</f>
        <v>NA</v>
      </c>
      <c r="AL29" s="20" t="str">
        <f>'P35'!$E26</f>
        <v>NA</v>
      </c>
      <c r="AM29" s="20" t="str">
        <f>'P36'!$E26</f>
        <v>NA</v>
      </c>
      <c r="AN29" s="20" t="str">
        <f>'P37'!$E26</f>
        <v>NA</v>
      </c>
      <c r="AO29" s="20" t="str">
        <f>'P38'!$E26</f>
        <v>NT</v>
      </c>
      <c r="AP29" s="20" t="str">
        <f>'P39'!$E26</f>
        <v>NT</v>
      </c>
      <c r="AQ29" s="20" t="str">
        <f>'P40'!$E26</f>
        <v>NT</v>
      </c>
      <c r="AR29" s="20">
        <v>23</v>
      </c>
      <c r="AS29" s="21">
        <f>COUNTIF(BaseDeCalcul!D29:AQ29,"C")</f>
        <v>0</v>
      </c>
      <c r="AT29" s="21">
        <f>COUNTIF(BaseDeCalcul!D29:AQ29,"NC")</f>
        <v>0</v>
      </c>
      <c r="AU29" s="21">
        <f>COUNTIF(BaseDeCalcul!D29:AQ29,"NA")</f>
        <v>35</v>
      </c>
      <c r="AV29" s="22" t="str">
        <f t="shared" si="7"/>
        <v>NA</v>
      </c>
      <c r="AW29" s="21"/>
      <c r="AX29" s="23" t="s">
        <v>452</v>
      </c>
      <c r="AY29" s="59">
        <f>BaseDeCalcul!AY22</f>
        <v>0.59090909090909094</v>
      </c>
      <c r="AZ29" s="59">
        <f>BaseDeCalcul!AZ22</f>
        <v>0.40909090909090912</v>
      </c>
      <c r="BA29" s="21"/>
      <c r="BB29" s="20"/>
      <c r="BC29" s="20"/>
    </row>
    <row r="30" spans="1:55">
      <c r="A30" s="20" t="str">
        <f>Criteres!B27</f>
        <v>Multimédia</v>
      </c>
      <c r="B30" s="20" t="str">
        <f>Criteres!C27</f>
        <v>4.8</v>
      </c>
      <c r="C30" s="20" t="str">
        <f>Criteres!D27</f>
        <v>A</v>
      </c>
      <c r="D30" s="20" t="str">
        <f>'P01'!E27</f>
        <v>NA</v>
      </c>
      <c r="E30" s="20" t="str">
        <f>'P02'!E27</f>
        <v>NA</v>
      </c>
      <c r="F30" s="20" t="str">
        <f>'P03'!E27</f>
        <v>NA</v>
      </c>
      <c r="G30" s="20" t="str">
        <f>'P04'!E27</f>
        <v>NA</v>
      </c>
      <c r="H30" s="20" t="str">
        <f>'P05'!E27</f>
        <v>NA</v>
      </c>
      <c r="I30" s="20" t="str">
        <f>'P06'!E27</f>
        <v>NA</v>
      </c>
      <c r="J30" s="20" t="str">
        <f>'P07'!E27</f>
        <v>NA</v>
      </c>
      <c r="K30" s="20" t="str">
        <f>'P08'!E27</f>
        <v>NA</v>
      </c>
      <c r="L30" s="20" t="str">
        <f>'P09'!E27</f>
        <v>NA</v>
      </c>
      <c r="M30" s="20" t="str">
        <f>'P10'!E27</f>
        <v>NA</v>
      </c>
      <c r="N30" s="20" t="str">
        <f>'P11'!E27</f>
        <v>NT</v>
      </c>
      <c r="O30" s="20" t="str">
        <f>'P12'!E27</f>
        <v>NA</v>
      </c>
      <c r="P30" s="20" t="str">
        <f>'P13'!E27</f>
        <v>NA</v>
      </c>
      <c r="Q30" s="20" t="str">
        <f>'P14'!E27</f>
        <v>NA</v>
      </c>
      <c r="R30" s="20" t="str">
        <f>'P15'!E27</f>
        <v>NA</v>
      </c>
      <c r="S30" s="20" t="str">
        <f>'P16'!E27</f>
        <v>NA</v>
      </c>
      <c r="T30" s="20" t="str">
        <f>'P17'!E27</f>
        <v>NA</v>
      </c>
      <c r="U30" s="20" t="str">
        <f>'P18'!E27</f>
        <v>NA</v>
      </c>
      <c r="V30" s="20" t="str">
        <f>'P19'!E27</f>
        <v>NA</v>
      </c>
      <c r="W30" s="20" t="str">
        <f>'P20'!E27</f>
        <v>NA</v>
      </c>
      <c r="X30" s="20" t="str">
        <f>'P21'!E27</f>
        <v>NA</v>
      </c>
      <c r="Y30" s="20" t="str">
        <f>'P22'!E27</f>
        <v>NA</v>
      </c>
      <c r="Z30" s="20" t="str">
        <f>'P23'!$E27</f>
        <v>NA</v>
      </c>
      <c r="AA30" s="20" t="str">
        <f>'P24'!$E27</f>
        <v>NA</v>
      </c>
      <c r="AB30" s="20" t="str">
        <f>'P25'!$E27</f>
        <v>NT</v>
      </c>
      <c r="AC30" s="20" t="str">
        <f>'P26'!$E27</f>
        <v>NA</v>
      </c>
      <c r="AD30" s="20" t="str">
        <f>'P27'!$E27</f>
        <v>NA</v>
      </c>
      <c r="AE30" s="20" t="str">
        <f>'P28'!$E27</f>
        <v>NA</v>
      </c>
      <c r="AF30" s="20" t="str">
        <f>'P29'!$E27</f>
        <v>NA</v>
      </c>
      <c r="AG30" s="20" t="str">
        <f>'P30'!$E27</f>
        <v>NA</v>
      </c>
      <c r="AH30" s="20" t="str">
        <f>'P31'!$E27</f>
        <v>NA</v>
      </c>
      <c r="AI30" s="20" t="str">
        <f>'P32'!$E27</f>
        <v>NA</v>
      </c>
      <c r="AJ30" s="20" t="str">
        <f>'P33'!$E27</f>
        <v>NA</v>
      </c>
      <c r="AK30" s="20" t="str">
        <f>'P34'!$E27</f>
        <v>NA</v>
      </c>
      <c r="AL30" s="20" t="str">
        <f>'P35'!$E27</f>
        <v>NA</v>
      </c>
      <c r="AM30" s="20" t="str">
        <f>'P36'!$E27</f>
        <v>NA</v>
      </c>
      <c r="AN30" s="20" t="str">
        <f>'P37'!$E27</f>
        <v>NA</v>
      </c>
      <c r="AO30" s="20" t="str">
        <f>'P38'!$E27</f>
        <v>NT</v>
      </c>
      <c r="AP30" s="20" t="str">
        <f>'P39'!$E27</f>
        <v>NT</v>
      </c>
      <c r="AQ30" s="20" t="str">
        <f>'P40'!$E27</f>
        <v>NT</v>
      </c>
      <c r="AR30" s="20">
        <v>24</v>
      </c>
      <c r="AS30" s="21">
        <f>COUNTIF(BaseDeCalcul!D30:AQ30,"C")</f>
        <v>0</v>
      </c>
      <c r="AT30" s="21">
        <f>COUNTIF(BaseDeCalcul!D30:AQ30,"NC")</f>
        <v>0</v>
      </c>
      <c r="AU30" s="21">
        <f>COUNTIF(BaseDeCalcul!D30:AQ30,"NA")</f>
        <v>35</v>
      </c>
      <c r="AV30" s="22" t="str">
        <f t="shared" si="7"/>
        <v>NA</v>
      </c>
      <c r="AW30" s="21"/>
      <c r="AX30" s="23" t="s">
        <v>453</v>
      </c>
      <c r="AY30" s="59">
        <f>IF(BB11&gt;0,((BaseDeCalcul!AY11+BaseDeCalcul!AY12))/(BaseDeCalcul!BB11+BaseDeCalcul!BB12),"-")</f>
        <v>0.62068965517241381</v>
      </c>
      <c r="AZ30" s="59">
        <f>IF(BB11&gt;0,((BaseDeCalcul!AZ11+BaseDeCalcul!AZ12))/(BaseDeCalcul!BB11+BaseDeCalcul!BB12),"-")</f>
        <v>0.37931034482758619</v>
      </c>
      <c r="BA30" s="21"/>
      <c r="BB30" s="20"/>
      <c r="BC30" s="20"/>
    </row>
    <row r="31" spans="1:55">
      <c r="A31" s="20" t="str">
        <f>Criteres!B28</f>
        <v>Multimédia</v>
      </c>
      <c r="B31" s="20" t="str">
        <f>Criteres!C28</f>
        <v>4.9</v>
      </c>
      <c r="C31" s="20" t="str">
        <f>Criteres!D28</f>
        <v>A</v>
      </c>
      <c r="D31" s="20" t="str">
        <f>'P01'!E28</f>
        <v>NA</v>
      </c>
      <c r="E31" s="20" t="str">
        <f>'P02'!E28</f>
        <v>NA</v>
      </c>
      <c r="F31" s="20" t="str">
        <f>'P03'!E28</f>
        <v>NA</v>
      </c>
      <c r="G31" s="20" t="str">
        <f>'P04'!E28</f>
        <v>NA</v>
      </c>
      <c r="H31" s="20" t="str">
        <f>'P05'!E28</f>
        <v>NA</v>
      </c>
      <c r="I31" s="20" t="str">
        <f>'P06'!E28</f>
        <v>NA</v>
      </c>
      <c r="J31" s="20" t="str">
        <f>'P07'!E28</f>
        <v>NA</v>
      </c>
      <c r="K31" s="20" t="str">
        <f>'P08'!E28</f>
        <v>NA</v>
      </c>
      <c r="L31" s="20" t="str">
        <f>'P09'!E28</f>
        <v>NA</v>
      </c>
      <c r="M31" s="20" t="str">
        <f>'P10'!E28</f>
        <v>NA</v>
      </c>
      <c r="N31" s="20" t="str">
        <f>'P11'!E28</f>
        <v>NT</v>
      </c>
      <c r="O31" s="20" t="str">
        <f>'P12'!E28</f>
        <v>NA</v>
      </c>
      <c r="P31" s="20" t="str">
        <f>'P13'!E28</f>
        <v>NA</v>
      </c>
      <c r="Q31" s="20" t="str">
        <f>'P14'!E28</f>
        <v>NA</v>
      </c>
      <c r="R31" s="20" t="str">
        <f>'P15'!E28</f>
        <v>NA</v>
      </c>
      <c r="S31" s="20" t="str">
        <f>'P16'!E28</f>
        <v>NA</v>
      </c>
      <c r="T31" s="20" t="str">
        <f>'P17'!E28</f>
        <v>NA</v>
      </c>
      <c r="U31" s="20" t="str">
        <f>'P18'!E28</f>
        <v>NA</v>
      </c>
      <c r="V31" s="20" t="str">
        <f>'P19'!E28</f>
        <v>NA</v>
      </c>
      <c r="W31" s="20" t="str">
        <f>'P20'!E28</f>
        <v>NA</v>
      </c>
      <c r="X31" s="20" t="str">
        <f>'P21'!E28</f>
        <v>NA</v>
      </c>
      <c r="Y31" s="20" t="str">
        <f>'P22'!E28</f>
        <v>NA</v>
      </c>
      <c r="Z31" s="20" t="str">
        <f>'P23'!$E28</f>
        <v>NA</v>
      </c>
      <c r="AA31" s="20" t="str">
        <f>'P24'!$E28</f>
        <v>NA</v>
      </c>
      <c r="AB31" s="20" t="str">
        <f>'P25'!$E28</f>
        <v>NT</v>
      </c>
      <c r="AC31" s="20" t="str">
        <f>'P26'!$E28</f>
        <v>NA</v>
      </c>
      <c r="AD31" s="20" t="str">
        <f>'P27'!$E28</f>
        <v>NA</v>
      </c>
      <c r="AE31" s="20" t="str">
        <f>'P28'!$E28</f>
        <v>NA</v>
      </c>
      <c r="AF31" s="20" t="str">
        <f>'P29'!$E28</f>
        <v>NA</v>
      </c>
      <c r="AG31" s="20" t="str">
        <f>'P30'!$E28</f>
        <v>NA</v>
      </c>
      <c r="AH31" s="20" t="str">
        <f>'P31'!$E28</f>
        <v>NA</v>
      </c>
      <c r="AI31" s="20" t="str">
        <f>'P32'!$E28</f>
        <v>NA</v>
      </c>
      <c r="AJ31" s="20" t="str">
        <f>'P33'!$E28</f>
        <v>NA</v>
      </c>
      <c r="AK31" s="20" t="str">
        <f>'P34'!$E28</f>
        <v>NA</v>
      </c>
      <c r="AL31" s="20" t="str">
        <f>'P35'!$E28</f>
        <v>NA</v>
      </c>
      <c r="AM31" s="20" t="str">
        <f>'P36'!$E28</f>
        <v>NA</v>
      </c>
      <c r="AN31" s="20" t="str">
        <f>'P37'!$E28</f>
        <v>NA</v>
      </c>
      <c r="AO31" s="20" t="str">
        <f>'P38'!$E28</f>
        <v>NT</v>
      </c>
      <c r="AP31" s="20" t="str">
        <f>'P39'!$E28</f>
        <v>NT</v>
      </c>
      <c r="AQ31" s="20" t="str">
        <f>'P40'!$E28</f>
        <v>NT</v>
      </c>
      <c r="AR31" s="20">
        <v>25</v>
      </c>
      <c r="AS31" s="21">
        <f>COUNTIF(BaseDeCalcul!D31:AQ31,"C")</f>
        <v>0</v>
      </c>
      <c r="AT31" s="21">
        <f>COUNTIF(BaseDeCalcul!D31:AQ31,"NC")</f>
        <v>0</v>
      </c>
      <c r="AU31" s="21">
        <f>COUNTIF(BaseDeCalcul!D31:AQ31,"NA")</f>
        <v>35</v>
      </c>
      <c r="AV31" s="22" t="str">
        <f t="shared" si="7"/>
        <v>NA</v>
      </c>
      <c r="AW31" s="21"/>
      <c r="AX31" s="23" t="s">
        <v>454</v>
      </c>
      <c r="AY31" s="59" t="str">
        <f>IF(BB13&gt;0,((BaseDeCalcul!AY11+BaseDeCalcul!AY12+BaseDeCalcul!AY13))/(BaseDeCalcul!BB11+BaseDeCalcul!BB12+BaseDeCalcul!BB13),"-")</f>
        <v>-</v>
      </c>
      <c r="AZ31" s="59" t="str">
        <f>IF(BB13&gt;0,((BaseDeCalcul!AZ11+BaseDeCalcul!AZ12+BaseDeCalcul!AZ13))/(BaseDeCalcul!BB11+BaseDeCalcul!BB12+BaseDeCalcul!BB13),"-")</f>
        <v>-</v>
      </c>
      <c r="BA31" s="21"/>
      <c r="BB31" s="20"/>
      <c r="BC31" s="20"/>
    </row>
    <row r="32" spans="1:55">
      <c r="A32" s="20" t="str">
        <f>Criteres!B29</f>
        <v>Multimédia</v>
      </c>
      <c r="B32" s="20" t="str">
        <f>Criteres!C29</f>
        <v>4.10</v>
      </c>
      <c r="C32" s="20" t="str">
        <f>Criteres!D29</f>
        <v>A</v>
      </c>
      <c r="D32" s="20" t="str">
        <f>'P01'!E29</f>
        <v>NA</v>
      </c>
      <c r="E32" s="20" t="str">
        <f>'P02'!E29</f>
        <v>NA</v>
      </c>
      <c r="F32" s="20" t="str">
        <f>'P03'!E29</f>
        <v>NA</v>
      </c>
      <c r="G32" s="20" t="str">
        <f>'P04'!E29</f>
        <v>NA</v>
      </c>
      <c r="H32" s="20" t="str">
        <f>'P05'!E29</f>
        <v>NA</v>
      </c>
      <c r="I32" s="20" t="str">
        <f>'P06'!E29</f>
        <v>NA</v>
      </c>
      <c r="J32" s="20" t="str">
        <f>'P07'!E29</f>
        <v>NA</v>
      </c>
      <c r="K32" s="20" t="str">
        <f>'P08'!E29</f>
        <v>NA</v>
      </c>
      <c r="L32" s="20" t="str">
        <f>'P09'!E29</f>
        <v>NA</v>
      </c>
      <c r="M32" s="20" t="str">
        <f>'P10'!E29</f>
        <v>NA</v>
      </c>
      <c r="N32" s="20" t="str">
        <f>'P11'!E29</f>
        <v>NT</v>
      </c>
      <c r="O32" s="20" t="str">
        <f>'P12'!E29</f>
        <v>NA</v>
      </c>
      <c r="P32" s="20" t="str">
        <f>'P13'!E29</f>
        <v>NA</v>
      </c>
      <c r="Q32" s="20" t="str">
        <f>'P14'!E29</f>
        <v>NA</v>
      </c>
      <c r="R32" s="20" t="str">
        <f>'P15'!E29</f>
        <v>NA</v>
      </c>
      <c r="S32" s="20" t="str">
        <f>'P16'!E29</f>
        <v>NA</v>
      </c>
      <c r="T32" s="20" t="str">
        <f>'P17'!E29</f>
        <v>NA</v>
      </c>
      <c r="U32" s="20" t="str">
        <f>'P18'!E29</f>
        <v>NA</v>
      </c>
      <c r="V32" s="20" t="str">
        <f>'P19'!E29</f>
        <v>NA</v>
      </c>
      <c r="W32" s="20" t="str">
        <f>'P20'!E29</f>
        <v>NA</v>
      </c>
      <c r="X32" s="20" t="str">
        <f>'P21'!E29</f>
        <v>NA</v>
      </c>
      <c r="Y32" s="20" t="str">
        <f>'P22'!E29</f>
        <v>NA</v>
      </c>
      <c r="Z32" s="20" t="str">
        <f>'P23'!$E29</f>
        <v>NA</v>
      </c>
      <c r="AA32" s="20" t="str">
        <f>'P24'!$E29</f>
        <v>NA</v>
      </c>
      <c r="AB32" s="20" t="str">
        <f>'P25'!$E29</f>
        <v>NT</v>
      </c>
      <c r="AC32" s="20" t="str">
        <f>'P26'!$E29</f>
        <v>NA</v>
      </c>
      <c r="AD32" s="20" t="str">
        <f>'P27'!$E29</f>
        <v>NA</v>
      </c>
      <c r="AE32" s="20" t="str">
        <f>'P28'!$E29</f>
        <v>NA</v>
      </c>
      <c r="AF32" s="20" t="str">
        <f>'P29'!$E29</f>
        <v>NA</v>
      </c>
      <c r="AG32" s="20" t="str">
        <f>'P30'!$E29</f>
        <v>NA</v>
      </c>
      <c r="AH32" s="20" t="str">
        <f>'P31'!$E29</f>
        <v>NA</v>
      </c>
      <c r="AI32" s="20" t="str">
        <f>'P32'!$E29</f>
        <v>NA</v>
      </c>
      <c r="AJ32" s="20" t="str">
        <f>'P33'!$E29</f>
        <v>NA</v>
      </c>
      <c r="AK32" s="20" t="str">
        <f>'P34'!$E29</f>
        <v>NA</v>
      </c>
      <c r="AL32" s="20" t="str">
        <f>'P35'!$E29</f>
        <v>NA</v>
      </c>
      <c r="AM32" s="20" t="str">
        <f>'P36'!$E29</f>
        <v>NA</v>
      </c>
      <c r="AN32" s="20" t="str">
        <f>'P37'!$E29</f>
        <v>NA</v>
      </c>
      <c r="AO32" s="20" t="str">
        <f>'P38'!$E29</f>
        <v>NT</v>
      </c>
      <c r="AP32" s="20" t="str">
        <f>'P39'!$E29</f>
        <v>NT</v>
      </c>
      <c r="AQ32" s="20" t="str">
        <f>'P40'!$E29</f>
        <v>NT</v>
      </c>
      <c r="AR32" s="20">
        <v>26</v>
      </c>
      <c r="AS32" s="21">
        <f>COUNTIF(BaseDeCalcul!D32:AQ32,"C")</f>
        <v>0</v>
      </c>
      <c r="AT32" s="21">
        <f>COUNTIF(BaseDeCalcul!D32:AQ32,"NC")</f>
        <v>0</v>
      </c>
      <c r="AU32" s="21">
        <f>COUNTIF(BaseDeCalcul!D32:AQ32,"NA")</f>
        <v>35</v>
      </c>
      <c r="AV32" s="22" t="str">
        <f t="shared" si="7"/>
        <v>NA</v>
      </c>
      <c r="AW32" s="21"/>
      <c r="AX32" s="21"/>
      <c r="AY32" s="21"/>
      <c r="AZ32" s="21"/>
      <c r="BA32" s="21"/>
      <c r="BB32" s="20"/>
      <c r="BC32" s="20"/>
    </row>
    <row r="33" spans="1:55">
      <c r="A33" s="20" t="str">
        <f>Criteres!B30</f>
        <v>Multimédia</v>
      </c>
      <c r="B33" s="20" t="str">
        <f>Criteres!C30</f>
        <v>4.11</v>
      </c>
      <c r="C33" s="20" t="str">
        <f>Criteres!D30</f>
        <v>A</v>
      </c>
      <c r="D33" s="20" t="str">
        <f>'P01'!E30</f>
        <v>NA</v>
      </c>
      <c r="E33" s="20" t="str">
        <f>'P02'!E30</f>
        <v>NA</v>
      </c>
      <c r="F33" s="20" t="str">
        <f>'P03'!E30</f>
        <v>NA</v>
      </c>
      <c r="G33" s="20" t="str">
        <f>'P04'!E30</f>
        <v>NA</v>
      </c>
      <c r="H33" s="20" t="str">
        <f>'P05'!E30</f>
        <v>NA</v>
      </c>
      <c r="I33" s="20" t="str">
        <f>'P06'!E30</f>
        <v>NA</v>
      </c>
      <c r="J33" s="20" t="str">
        <f>'P07'!E30</f>
        <v>NA</v>
      </c>
      <c r="K33" s="20" t="str">
        <f>'P08'!E30</f>
        <v>NA</v>
      </c>
      <c r="L33" s="20" t="str">
        <f>'P09'!E30</f>
        <v>NA</v>
      </c>
      <c r="M33" s="20" t="str">
        <f>'P10'!E30</f>
        <v>NA</v>
      </c>
      <c r="N33" s="20" t="str">
        <f>'P11'!E30</f>
        <v>NT</v>
      </c>
      <c r="O33" s="20" t="str">
        <f>'P12'!E30</f>
        <v>NA</v>
      </c>
      <c r="P33" s="20" t="str">
        <f>'P13'!E30</f>
        <v>NA</v>
      </c>
      <c r="Q33" s="20" t="str">
        <f>'P14'!E30</f>
        <v>NA</v>
      </c>
      <c r="R33" s="20" t="str">
        <f>'P15'!E30</f>
        <v>NA</v>
      </c>
      <c r="S33" s="20" t="str">
        <f>'P16'!E30</f>
        <v>NA</v>
      </c>
      <c r="T33" s="20" t="str">
        <f>'P17'!E30</f>
        <v>NA</v>
      </c>
      <c r="U33" s="20" t="str">
        <f>'P18'!E30</f>
        <v>NA</v>
      </c>
      <c r="V33" s="20" t="str">
        <f>'P19'!E30</f>
        <v>NA</v>
      </c>
      <c r="W33" s="20" t="str">
        <f>'P20'!E30</f>
        <v>NA</v>
      </c>
      <c r="X33" s="20" t="str">
        <f>'P21'!E30</f>
        <v>NA</v>
      </c>
      <c r="Y33" s="20" t="str">
        <f>'P22'!E30</f>
        <v>NA</v>
      </c>
      <c r="Z33" s="20" t="str">
        <f>'P23'!$E30</f>
        <v>NA</v>
      </c>
      <c r="AA33" s="20" t="str">
        <f>'P24'!$E30</f>
        <v>NA</v>
      </c>
      <c r="AB33" s="20" t="str">
        <f>'P25'!$E30</f>
        <v>NT</v>
      </c>
      <c r="AC33" s="20" t="str">
        <f>'P26'!$E30</f>
        <v>NA</v>
      </c>
      <c r="AD33" s="20" t="str">
        <f>'P27'!$E30</f>
        <v>NA</v>
      </c>
      <c r="AE33" s="20" t="str">
        <f>'P28'!$E30</f>
        <v>NA</v>
      </c>
      <c r="AF33" s="20" t="str">
        <f>'P29'!$E30</f>
        <v>NA</v>
      </c>
      <c r="AG33" s="20" t="str">
        <f>'P30'!$E30</f>
        <v>NA</v>
      </c>
      <c r="AH33" s="20" t="str">
        <f>'P31'!$E30</f>
        <v>NA</v>
      </c>
      <c r="AI33" s="20" t="str">
        <f>'P32'!$E30</f>
        <v>NA</v>
      </c>
      <c r="AJ33" s="20" t="str">
        <f>'P33'!$E30</f>
        <v>NA</v>
      </c>
      <c r="AK33" s="20" t="str">
        <f>'P34'!$E30</f>
        <v>NA</v>
      </c>
      <c r="AL33" s="20" t="str">
        <f>'P35'!$E30</f>
        <v>NA</v>
      </c>
      <c r="AM33" s="20" t="str">
        <f>'P36'!$E30</f>
        <v>NA</v>
      </c>
      <c r="AN33" s="20" t="str">
        <f>'P37'!$E30</f>
        <v>NA</v>
      </c>
      <c r="AO33" s="20" t="str">
        <f>'P38'!$E30</f>
        <v>NT</v>
      </c>
      <c r="AP33" s="20" t="str">
        <f>'P39'!$E30</f>
        <v>NT</v>
      </c>
      <c r="AQ33" s="20" t="str">
        <f>'P40'!$E30</f>
        <v>NT</v>
      </c>
      <c r="AR33" s="20">
        <v>27</v>
      </c>
      <c r="AS33" s="21">
        <f>COUNTIF(BaseDeCalcul!D33:AQ33,"C")</f>
        <v>0</v>
      </c>
      <c r="AT33" s="21">
        <f>COUNTIF(BaseDeCalcul!D33:AQ33,"NC")</f>
        <v>0</v>
      </c>
      <c r="AU33" s="21">
        <f>COUNTIF(BaseDeCalcul!D33:AQ33,"NA")</f>
        <v>35</v>
      </c>
      <c r="AV33" s="22" t="str">
        <f t="shared" si="7"/>
        <v>NA</v>
      </c>
      <c r="AW33" s="21"/>
      <c r="AX33" s="203" t="s">
        <v>455</v>
      </c>
      <c r="AY33" s="203"/>
      <c r="AZ33" s="203"/>
      <c r="BA33" s="21"/>
      <c r="BB33" s="20"/>
      <c r="BC33" s="20"/>
    </row>
    <row r="34" spans="1:55">
      <c r="A34" s="20" t="str">
        <f>Criteres!B31</f>
        <v>Multimédia</v>
      </c>
      <c r="B34" s="20" t="str">
        <f>Criteres!C31</f>
        <v>4.12</v>
      </c>
      <c r="C34" s="20" t="str">
        <f>Criteres!D31</f>
        <v>A</v>
      </c>
      <c r="D34" s="20" t="str">
        <f>'P01'!E31</f>
        <v>NA</v>
      </c>
      <c r="E34" s="20" t="str">
        <f>'P02'!E31</f>
        <v>NA</v>
      </c>
      <c r="F34" s="20" t="str">
        <f>'P03'!E31</f>
        <v>NA</v>
      </c>
      <c r="G34" s="20" t="str">
        <f>'P04'!E31</f>
        <v>NA</v>
      </c>
      <c r="H34" s="20" t="str">
        <f>'P05'!E31</f>
        <v>NA</v>
      </c>
      <c r="I34" s="20" t="str">
        <f>'P06'!E31</f>
        <v>NA</v>
      </c>
      <c r="J34" s="20" t="str">
        <f>'P07'!E31</f>
        <v>NA</v>
      </c>
      <c r="K34" s="20" t="str">
        <f>'P08'!E31</f>
        <v>NA</v>
      </c>
      <c r="L34" s="20" t="str">
        <f>'P09'!E31</f>
        <v>NA</v>
      </c>
      <c r="M34" s="20" t="str">
        <f>'P10'!E31</f>
        <v>NA</v>
      </c>
      <c r="N34" s="20" t="str">
        <f>'P11'!E31</f>
        <v>NT</v>
      </c>
      <c r="O34" s="20" t="str">
        <f>'P12'!E31</f>
        <v>NA</v>
      </c>
      <c r="P34" s="20" t="str">
        <f>'P13'!E31</f>
        <v>NA</v>
      </c>
      <c r="Q34" s="20" t="str">
        <f>'P14'!E31</f>
        <v>NA</v>
      </c>
      <c r="R34" s="20" t="str">
        <f>'P15'!E31</f>
        <v>NA</v>
      </c>
      <c r="S34" s="20" t="str">
        <f>'P16'!E31</f>
        <v>NA</v>
      </c>
      <c r="T34" s="20" t="str">
        <f>'P17'!E31</f>
        <v>NA</v>
      </c>
      <c r="U34" s="20" t="str">
        <f>'P18'!E31</f>
        <v>NA</v>
      </c>
      <c r="V34" s="20" t="str">
        <f>'P19'!E31</f>
        <v>NA</v>
      </c>
      <c r="W34" s="20" t="str">
        <f>'P20'!E31</f>
        <v>NA</v>
      </c>
      <c r="X34" s="20" t="str">
        <f>'P21'!E31</f>
        <v>NA</v>
      </c>
      <c r="Y34" s="20" t="str">
        <f>'P22'!E31</f>
        <v>NA</v>
      </c>
      <c r="Z34" s="20" t="str">
        <f>'P23'!$E31</f>
        <v>NA</v>
      </c>
      <c r="AA34" s="20" t="str">
        <f>'P24'!$E31</f>
        <v>NA</v>
      </c>
      <c r="AB34" s="20" t="str">
        <f>'P25'!$E31</f>
        <v>NT</v>
      </c>
      <c r="AC34" s="20" t="str">
        <f>'P26'!$E31</f>
        <v>NA</v>
      </c>
      <c r="AD34" s="20" t="str">
        <f>'P27'!$E31</f>
        <v>NA</v>
      </c>
      <c r="AE34" s="20" t="str">
        <f>'P28'!$E31</f>
        <v>NA</v>
      </c>
      <c r="AF34" s="20" t="str">
        <f>'P29'!$E31</f>
        <v>NA</v>
      </c>
      <c r="AG34" s="20" t="str">
        <f>'P30'!$E31</f>
        <v>NA</v>
      </c>
      <c r="AH34" s="20" t="str">
        <f>'P31'!$E31</f>
        <v>NA</v>
      </c>
      <c r="AI34" s="20" t="str">
        <f>'P32'!$E31</f>
        <v>NA</v>
      </c>
      <c r="AJ34" s="20" t="str">
        <f>'P33'!$E31</f>
        <v>NA</v>
      </c>
      <c r="AK34" s="20" t="str">
        <f>'P34'!$E31</f>
        <v>NA</v>
      </c>
      <c r="AL34" s="20" t="str">
        <f>'P35'!$E31</f>
        <v>NA</v>
      </c>
      <c r="AM34" s="20" t="str">
        <f>'P36'!$E31</f>
        <v>NA</v>
      </c>
      <c r="AN34" s="20" t="str">
        <f>'P37'!$E31</f>
        <v>NA</v>
      </c>
      <c r="AO34" s="20" t="str">
        <f>'P38'!$E31</f>
        <v>NT</v>
      </c>
      <c r="AP34" s="20" t="str">
        <f>'P39'!$E31</f>
        <v>NT</v>
      </c>
      <c r="AQ34" s="20" t="str">
        <f>'P40'!$E31</f>
        <v>NT</v>
      </c>
      <c r="AR34" s="20">
        <v>28</v>
      </c>
      <c r="AS34" s="21">
        <f>COUNTIF(BaseDeCalcul!D34:AQ34,"C")</f>
        <v>0</v>
      </c>
      <c r="AT34" s="21">
        <f>COUNTIF(BaseDeCalcul!D34:AQ34,"NC")</f>
        <v>0</v>
      </c>
      <c r="AU34" s="21">
        <f>COUNTIF(BaseDeCalcul!D34:AQ34,"NA")</f>
        <v>35</v>
      </c>
      <c r="AV34" s="22" t="str">
        <f t="shared" si="7"/>
        <v>NA</v>
      </c>
      <c r="AW34" s="21"/>
      <c r="AX34" s="27">
        <f>Resultats!U45</f>
        <v>0.90691230119913535</v>
      </c>
      <c r="AY34" s="27">
        <f>1-AX34</f>
        <v>9.3087698800864649E-2</v>
      </c>
      <c r="AZ34" s="21"/>
      <c r="BA34" s="21"/>
      <c r="BB34" s="20"/>
      <c r="BC34" s="20"/>
    </row>
    <row r="35" spans="1:55">
      <c r="A35" s="20" t="str">
        <f>Criteres!B32</f>
        <v>Multimédia</v>
      </c>
      <c r="B35" s="20" t="str">
        <f>Criteres!C32</f>
        <v>4.13</v>
      </c>
      <c r="C35" s="20" t="str">
        <f>Criteres!D32</f>
        <v>A</v>
      </c>
      <c r="D35" s="20" t="str">
        <f>'P01'!E32</f>
        <v>NA</v>
      </c>
      <c r="E35" s="20" t="str">
        <f>'P02'!E32</f>
        <v>NA</v>
      </c>
      <c r="F35" s="20" t="str">
        <f>'P03'!E32</f>
        <v>NA</v>
      </c>
      <c r="G35" s="20" t="str">
        <f>'P04'!E32</f>
        <v>NA</v>
      </c>
      <c r="H35" s="20" t="str">
        <f>'P05'!E32</f>
        <v>NA</v>
      </c>
      <c r="I35" s="20" t="str">
        <f>'P06'!E32</f>
        <v>NA</v>
      </c>
      <c r="J35" s="20" t="str">
        <f>'P07'!E32</f>
        <v>NA</v>
      </c>
      <c r="K35" s="20" t="str">
        <f>'P08'!E32</f>
        <v>NA</v>
      </c>
      <c r="L35" s="20" t="str">
        <f>'P09'!E32</f>
        <v>NA</v>
      </c>
      <c r="M35" s="20" t="str">
        <f>'P10'!E32</f>
        <v>NA</v>
      </c>
      <c r="N35" s="20" t="str">
        <f>'P11'!E32</f>
        <v>NT</v>
      </c>
      <c r="O35" s="20" t="str">
        <f>'P12'!E32</f>
        <v>NA</v>
      </c>
      <c r="P35" s="20" t="str">
        <f>'P13'!E32</f>
        <v>NA</v>
      </c>
      <c r="Q35" s="20" t="str">
        <f>'P14'!E32</f>
        <v>NA</v>
      </c>
      <c r="R35" s="20" t="str">
        <f>'P15'!E32</f>
        <v>NA</v>
      </c>
      <c r="S35" s="20" t="str">
        <f>'P16'!E32</f>
        <v>NA</v>
      </c>
      <c r="T35" s="20" t="str">
        <f>'P17'!E32</f>
        <v>NA</v>
      </c>
      <c r="U35" s="20" t="str">
        <f>'P18'!E32</f>
        <v>NA</v>
      </c>
      <c r="V35" s="20" t="str">
        <f>'P19'!E32</f>
        <v>NA</v>
      </c>
      <c r="W35" s="20" t="str">
        <f>'P20'!E32</f>
        <v>NA</v>
      </c>
      <c r="X35" s="20" t="str">
        <f>'P21'!E32</f>
        <v>NA</v>
      </c>
      <c r="Y35" s="20" t="str">
        <f>'P22'!E32</f>
        <v>NA</v>
      </c>
      <c r="Z35" s="20" t="str">
        <f>'P23'!$E32</f>
        <v>NA</v>
      </c>
      <c r="AA35" s="20" t="str">
        <f>'P24'!$E32</f>
        <v>NA</v>
      </c>
      <c r="AB35" s="20" t="str">
        <f>'P25'!$E32</f>
        <v>NT</v>
      </c>
      <c r="AC35" s="20" t="str">
        <f>'P26'!$E32</f>
        <v>NA</v>
      </c>
      <c r="AD35" s="20" t="str">
        <f>'P27'!$E32</f>
        <v>NA</v>
      </c>
      <c r="AE35" s="20" t="str">
        <f>'P28'!$E32</f>
        <v>NA</v>
      </c>
      <c r="AF35" s="20" t="str">
        <f>'P29'!$E32</f>
        <v>NA</v>
      </c>
      <c r="AG35" s="20" t="str">
        <f>'P30'!$E32</f>
        <v>NA</v>
      </c>
      <c r="AH35" s="20" t="str">
        <f>'P31'!$E32</f>
        <v>NA</v>
      </c>
      <c r="AI35" s="20" t="str">
        <f>'P32'!$E32</f>
        <v>NA</v>
      </c>
      <c r="AJ35" s="20" t="str">
        <f>'P33'!$E32</f>
        <v>NA</v>
      </c>
      <c r="AK35" s="20" t="str">
        <f>'P34'!$E32</f>
        <v>NA</v>
      </c>
      <c r="AL35" s="20" t="str">
        <f>'P35'!$E32</f>
        <v>NA</v>
      </c>
      <c r="AM35" s="20" t="str">
        <f>'P36'!$E32</f>
        <v>NA</v>
      </c>
      <c r="AN35" s="20" t="str">
        <f>'P37'!$E32</f>
        <v>NA</v>
      </c>
      <c r="AO35" s="20" t="str">
        <f>'P38'!$E32</f>
        <v>NT</v>
      </c>
      <c r="AP35" s="20" t="str">
        <f>'P39'!$E32</f>
        <v>NT</v>
      </c>
      <c r="AQ35" s="20" t="str">
        <f>'P40'!$E32</f>
        <v>NT</v>
      </c>
      <c r="AR35" s="20">
        <v>29</v>
      </c>
      <c r="AS35" s="21">
        <f>COUNTIF(BaseDeCalcul!D35:AQ35,"C")</f>
        <v>0</v>
      </c>
      <c r="AT35" s="21">
        <f>COUNTIF(BaseDeCalcul!D35:AQ35,"NC")</f>
        <v>0</v>
      </c>
      <c r="AU35" s="21">
        <f>COUNTIF(BaseDeCalcul!D35:AQ35,"NA")</f>
        <v>35</v>
      </c>
      <c r="AV35" s="22" t="str">
        <f t="shared" si="7"/>
        <v>NA</v>
      </c>
      <c r="AW35" s="21"/>
      <c r="AX35" s="21"/>
      <c r="AY35" s="21"/>
      <c r="AZ35" s="21"/>
      <c r="BA35" s="21"/>
      <c r="BB35" s="20"/>
      <c r="BC35" s="20"/>
    </row>
    <row r="36" spans="1:55">
      <c r="A36" s="20" t="str">
        <f>Criteres!B33</f>
        <v>Multimédia</v>
      </c>
      <c r="B36" s="20" t="str">
        <f>Criteres!C33</f>
        <v>4.14</v>
      </c>
      <c r="C36" s="20" t="str">
        <f>Criteres!D33</f>
        <v>AAA</v>
      </c>
      <c r="D36" s="20" t="str">
        <f>'P01'!E33</f>
        <v>NT</v>
      </c>
      <c r="E36" s="20" t="str">
        <f>'P02'!E33</f>
        <v>NT</v>
      </c>
      <c r="F36" s="20" t="str">
        <f>'P03'!E33</f>
        <v>NT</v>
      </c>
      <c r="G36" s="20" t="str">
        <f>'P04'!E33</f>
        <v>NT</v>
      </c>
      <c r="H36" s="20" t="str">
        <f>'P05'!E33</f>
        <v>NT</v>
      </c>
      <c r="I36" s="20" t="str">
        <f>'P06'!E33</f>
        <v>NT</v>
      </c>
      <c r="J36" s="20" t="str">
        <f>'P07'!E33</f>
        <v>NT</v>
      </c>
      <c r="K36" s="20" t="str">
        <f>'P08'!E33</f>
        <v>NT</v>
      </c>
      <c r="L36" s="20" t="str">
        <f>'P09'!E33</f>
        <v>NT</v>
      </c>
      <c r="M36" s="20" t="str">
        <f>'P10'!E33</f>
        <v>NA</v>
      </c>
      <c r="N36" s="20" t="str">
        <f>'P11'!E33</f>
        <v>NT</v>
      </c>
      <c r="O36" s="20" t="str">
        <f>'P12'!E33</f>
        <v>NT</v>
      </c>
      <c r="P36" s="20" t="str">
        <f>'P13'!E33</f>
        <v>NT</v>
      </c>
      <c r="Q36" s="20" t="str">
        <f>'P14'!E33</f>
        <v>NT</v>
      </c>
      <c r="R36" s="20" t="str">
        <f>'P15'!E33</f>
        <v>NT</v>
      </c>
      <c r="S36" s="20" t="str">
        <f>'P16'!E33</f>
        <v>NT</v>
      </c>
      <c r="T36" s="20" t="str">
        <f>'P17'!E33</f>
        <v>NT</v>
      </c>
      <c r="U36" s="20" t="str">
        <f>'P18'!E33</f>
        <v>NT</v>
      </c>
      <c r="V36" s="20" t="str">
        <f>'P19'!E33</f>
        <v>NT</v>
      </c>
      <c r="W36" s="20" t="str">
        <f>'P20'!E33</f>
        <v>NT</v>
      </c>
      <c r="X36" s="20" t="str">
        <f>'P21'!E33</f>
        <v>NT</v>
      </c>
      <c r="Y36" s="20" t="str">
        <f>'P22'!E33</f>
        <v>NT</v>
      </c>
      <c r="Z36" s="20" t="str">
        <f>'P23'!$E33</f>
        <v>NT</v>
      </c>
      <c r="AA36" s="20" t="str">
        <f>'P24'!$E33</f>
        <v>NT</v>
      </c>
      <c r="AB36" s="20" t="str">
        <f>'P25'!$E33</f>
        <v>NT</v>
      </c>
      <c r="AC36" s="20" t="str">
        <f>'P26'!$E33</f>
        <v>NT</v>
      </c>
      <c r="AD36" s="20" t="str">
        <f>'P27'!$E33</f>
        <v>NT</v>
      </c>
      <c r="AE36" s="20" t="str">
        <f>'P28'!$E33</f>
        <v>NT</v>
      </c>
      <c r="AF36" s="20" t="str">
        <f>'P29'!$E33</f>
        <v>NT</v>
      </c>
      <c r="AG36" s="20" t="str">
        <f>'P30'!$E33</f>
        <v>NT</v>
      </c>
      <c r="AH36" s="20" t="str">
        <f>'P31'!$E33</f>
        <v>NT</v>
      </c>
      <c r="AI36" s="20" t="str">
        <f>'P32'!$E33</f>
        <v>NT</v>
      </c>
      <c r="AJ36" s="20" t="str">
        <f>'P33'!$E33</f>
        <v>NT</v>
      </c>
      <c r="AK36" s="20" t="str">
        <f>'P34'!$E33</f>
        <v>NT</v>
      </c>
      <c r="AL36" s="20" t="str">
        <f>'P35'!$E33</f>
        <v>NT</v>
      </c>
      <c r="AM36" s="20" t="str">
        <f>'P36'!$E33</f>
        <v>NT</v>
      </c>
      <c r="AN36" s="20" t="str">
        <f>'P37'!$E33</f>
        <v>NT</v>
      </c>
      <c r="AO36" s="20" t="str">
        <f>'P38'!$E33</f>
        <v>NT</v>
      </c>
      <c r="AP36" s="20" t="str">
        <f>'P39'!$E33</f>
        <v>NT</v>
      </c>
      <c r="AQ36" s="20" t="str">
        <f>'P40'!$E33</f>
        <v>NT</v>
      </c>
      <c r="AR36" s="20">
        <v>30</v>
      </c>
      <c r="AS36" s="21">
        <f>COUNTIF(BaseDeCalcul!D36:AQ36,"C")</f>
        <v>0</v>
      </c>
      <c r="AT36" s="21">
        <f>COUNTIF(BaseDeCalcul!D36:AQ36,"NC")</f>
        <v>0</v>
      </c>
      <c r="AU36" s="21">
        <f>COUNTIF(BaseDeCalcul!D36:AQ36,"NA")</f>
        <v>1</v>
      </c>
      <c r="AV36" s="22" t="str">
        <f t="shared" si="7"/>
        <v>NA</v>
      </c>
      <c r="AW36" s="21"/>
      <c r="AX36" s="203" t="s">
        <v>456</v>
      </c>
      <c r="AY36" s="203"/>
      <c r="AZ36" s="203"/>
      <c r="BA36" s="21"/>
      <c r="BB36" s="20"/>
      <c r="BC36" s="20"/>
    </row>
    <row r="37" spans="1:55">
      <c r="A37" s="20" t="str">
        <f>Criteres!B34</f>
        <v>Multimédia</v>
      </c>
      <c r="B37" s="20" t="str">
        <f>Criteres!C34</f>
        <v>4.15</v>
      </c>
      <c r="C37" s="20" t="str">
        <f>Criteres!D34</f>
        <v>AAA</v>
      </c>
      <c r="D37" s="20" t="str">
        <f>'P01'!E34</f>
        <v>NT</v>
      </c>
      <c r="E37" s="20" t="str">
        <f>'P02'!E34</f>
        <v>NT</v>
      </c>
      <c r="F37" s="20" t="str">
        <f>'P03'!E34</f>
        <v>NT</v>
      </c>
      <c r="G37" s="20" t="str">
        <f>'P04'!E34</f>
        <v>NT</v>
      </c>
      <c r="H37" s="20" t="str">
        <f>'P05'!E34</f>
        <v>NT</v>
      </c>
      <c r="I37" s="20" t="str">
        <f>'P06'!E34</f>
        <v>NT</v>
      </c>
      <c r="J37" s="20" t="str">
        <f>'P07'!E34</f>
        <v>NT</v>
      </c>
      <c r="K37" s="20" t="str">
        <f>'P08'!E34</f>
        <v>NT</v>
      </c>
      <c r="L37" s="20" t="str">
        <f>'P09'!E34</f>
        <v>NT</v>
      </c>
      <c r="M37" s="20" t="str">
        <f>'P10'!E34</f>
        <v>NA</v>
      </c>
      <c r="N37" s="20" t="str">
        <f>'P11'!E34</f>
        <v>NT</v>
      </c>
      <c r="O37" s="20" t="str">
        <f>'P12'!E34</f>
        <v>NT</v>
      </c>
      <c r="P37" s="20" t="str">
        <f>'P13'!E34</f>
        <v>NT</v>
      </c>
      <c r="Q37" s="20" t="str">
        <f>'P14'!E34</f>
        <v>NT</v>
      </c>
      <c r="R37" s="20" t="str">
        <f>'P15'!E34</f>
        <v>NT</v>
      </c>
      <c r="S37" s="20" t="str">
        <f>'P16'!E34</f>
        <v>NT</v>
      </c>
      <c r="T37" s="20" t="str">
        <f>'P17'!E34</f>
        <v>NT</v>
      </c>
      <c r="U37" s="20" t="str">
        <f>'P18'!E34</f>
        <v>NT</v>
      </c>
      <c r="V37" s="20" t="str">
        <f>'P19'!E34</f>
        <v>NT</v>
      </c>
      <c r="W37" s="20" t="str">
        <f>'P20'!E34</f>
        <v>NT</v>
      </c>
      <c r="X37" s="20" t="str">
        <f>'P21'!E34</f>
        <v>NT</v>
      </c>
      <c r="Y37" s="20" t="str">
        <f>'P22'!E34</f>
        <v>NT</v>
      </c>
      <c r="Z37" s="20" t="str">
        <f>'P23'!$E34</f>
        <v>NT</v>
      </c>
      <c r="AA37" s="20" t="str">
        <f>'P24'!$E34</f>
        <v>NT</v>
      </c>
      <c r="AB37" s="20" t="str">
        <f>'P25'!$E34</f>
        <v>NT</v>
      </c>
      <c r="AC37" s="20" t="str">
        <f>'P26'!$E34</f>
        <v>NT</v>
      </c>
      <c r="AD37" s="20" t="str">
        <f>'P27'!$E34</f>
        <v>NT</v>
      </c>
      <c r="AE37" s="20" t="str">
        <f>'P28'!$E34</f>
        <v>NT</v>
      </c>
      <c r="AF37" s="20" t="str">
        <f>'P29'!$E34</f>
        <v>NT</v>
      </c>
      <c r="AG37" s="20" t="str">
        <f>'P30'!$E34</f>
        <v>NT</v>
      </c>
      <c r="AH37" s="20" t="str">
        <f>'P31'!$E34</f>
        <v>NT</v>
      </c>
      <c r="AI37" s="20" t="str">
        <f>'P32'!$E34</f>
        <v>NT</v>
      </c>
      <c r="AJ37" s="20" t="str">
        <f>'P33'!$E34</f>
        <v>NT</v>
      </c>
      <c r="AK37" s="20" t="str">
        <f>'P34'!$E34</f>
        <v>NT</v>
      </c>
      <c r="AL37" s="20" t="str">
        <f>'P35'!$E34</f>
        <v>NT</v>
      </c>
      <c r="AM37" s="20" t="str">
        <f>'P36'!$E34</f>
        <v>NT</v>
      </c>
      <c r="AN37" s="20" t="str">
        <f>'P37'!$E34</f>
        <v>NT</v>
      </c>
      <c r="AO37" s="20" t="str">
        <f>'P38'!$E34</f>
        <v>NT</v>
      </c>
      <c r="AP37" s="20" t="str">
        <f>'P39'!$E34</f>
        <v>NT</v>
      </c>
      <c r="AQ37" s="20" t="str">
        <f>'P40'!$E34</f>
        <v>NT</v>
      </c>
      <c r="AR37" s="20">
        <v>31</v>
      </c>
      <c r="AS37" s="21">
        <f>COUNTIF(BaseDeCalcul!D37:AQ37,"C")</f>
        <v>0</v>
      </c>
      <c r="AT37" s="21">
        <f>COUNTIF(BaseDeCalcul!D37:AQ37,"NC")</f>
        <v>0</v>
      </c>
      <c r="AU37" s="21">
        <f>COUNTIF(BaseDeCalcul!D37:AQ37,"NA")</f>
        <v>1</v>
      </c>
      <c r="AV37" s="22" t="str">
        <f t="shared" si="7"/>
        <v>NA</v>
      </c>
      <c r="AW37" s="21"/>
      <c r="AX37" s="27">
        <f>IF(Resultats!B6="-",0,Resultats!B6)</f>
        <v>0.62068965517241381</v>
      </c>
      <c r="AY37" s="27">
        <f>IF(AZ30="-",0,AZ30)</f>
        <v>0.37931034482758619</v>
      </c>
      <c r="AZ37" s="21"/>
      <c r="BA37" s="21"/>
      <c r="BB37" s="20"/>
      <c r="BC37" s="28"/>
    </row>
    <row r="38" spans="1:55">
      <c r="A38" s="20" t="str">
        <f>Criteres!B35</f>
        <v>Multimédia</v>
      </c>
      <c r="B38" s="20" t="str">
        <f>Criteres!C35</f>
        <v>4.16</v>
      </c>
      <c r="C38" s="20" t="str">
        <f>Criteres!D35</f>
        <v>AAA</v>
      </c>
      <c r="D38" s="20" t="str">
        <f>'P01'!E35</f>
        <v>NT</v>
      </c>
      <c r="E38" s="20" t="str">
        <f>'P02'!E35</f>
        <v>NT</v>
      </c>
      <c r="F38" s="20" t="str">
        <f>'P03'!E35</f>
        <v>NT</v>
      </c>
      <c r="G38" s="20" t="str">
        <f>'P04'!E35</f>
        <v>NT</v>
      </c>
      <c r="H38" s="20" t="str">
        <f>'P05'!E35</f>
        <v>NT</v>
      </c>
      <c r="I38" s="20" t="str">
        <f>'P06'!E35</f>
        <v>NT</v>
      </c>
      <c r="J38" s="20" t="str">
        <f>'P07'!E35</f>
        <v>NT</v>
      </c>
      <c r="K38" s="20" t="str">
        <f>'P08'!E35</f>
        <v>NT</v>
      </c>
      <c r="L38" s="20" t="str">
        <f>'P09'!E35</f>
        <v>NT</v>
      </c>
      <c r="M38" s="20" t="str">
        <f>'P10'!E35</f>
        <v>NA</v>
      </c>
      <c r="N38" s="20" t="str">
        <f>'P11'!E35</f>
        <v>NT</v>
      </c>
      <c r="O38" s="20" t="str">
        <f>'P12'!E35</f>
        <v>NT</v>
      </c>
      <c r="P38" s="20" t="str">
        <f>'P13'!E35</f>
        <v>NT</v>
      </c>
      <c r="Q38" s="20" t="str">
        <f>'P14'!E35</f>
        <v>NT</v>
      </c>
      <c r="R38" s="20" t="str">
        <f>'P15'!E35</f>
        <v>NT</v>
      </c>
      <c r="S38" s="20" t="str">
        <f>'P16'!E35</f>
        <v>NT</v>
      </c>
      <c r="T38" s="20" t="str">
        <f>'P17'!E35</f>
        <v>NT</v>
      </c>
      <c r="U38" s="20" t="str">
        <f>'P18'!E35</f>
        <v>NT</v>
      </c>
      <c r="V38" s="20" t="str">
        <f>'P19'!E35</f>
        <v>NT</v>
      </c>
      <c r="W38" s="20" t="str">
        <f>'P20'!E35</f>
        <v>NT</v>
      </c>
      <c r="X38" s="20" t="str">
        <f>'P21'!E35</f>
        <v>NT</v>
      </c>
      <c r="Y38" s="20" t="str">
        <f>'P22'!E35</f>
        <v>NT</v>
      </c>
      <c r="Z38" s="20" t="str">
        <f>'P23'!$E35</f>
        <v>NT</v>
      </c>
      <c r="AA38" s="20" t="str">
        <f>'P24'!$E35</f>
        <v>NT</v>
      </c>
      <c r="AB38" s="20" t="str">
        <f>'P25'!$E35</f>
        <v>NT</v>
      </c>
      <c r="AC38" s="20" t="str">
        <f>'P26'!$E35</f>
        <v>NT</v>
      </c>
      <c r="AD38" s="20" t="str">
        <f>'P27'!$E35</f>
        <v>NT</v>
      </c>
      <c r="AE38" s="20" t="str">
        <f>'P28'!$E35</f>
        <v>NT</v>
      </c>
      <c r="AF38" s="20" t="str">
        <f>'P29'!$E35</f>
        <v>NT</v>
      </c>
      <c r="AG38" s="20" t="str">
        <f>'P30'!$E35</f>
        <v>NT</v>
      </c>
      <c r="AH38" s="20" t="str">
        <f>'P31'!$E35</f>
        <v>NT</v>
      </c>
      <c r="AI38" s="20" t="str">
        <f>'P32'!$E35</f>
        <v>NT</v>
      </c>
      <c r="AJ38" s="20" t="str">
        <f>'P33'!$E35</f>
        <v>NT</v>
      </c>
      <c r="AK38" s="20" t="str">
        <f>'P34'!$E35</f>
        <v>NT</v>
      </c>
      <c r="AL38" s="20" t="str">
        <f>'P35'!$E35</f>
        <v>NT</v>
      </c>
      <c r="AM38" s="20" t="str">
        <f>'P36'!$E35</f>
        <v>NT</v>
      </c>
      <c r="AN38" s="20" t="str">
        <f>'P37'!$E35</f>
        <v>NT</v>
      </c>
      <c r="AO38" s="20" t="str">
        <f>'P38'!$E35</f>
        <v>NT</v>
      </c>
      <c r="AP38" s="20" t="str">
        <f>'P39'!$E35</f>
        <v>NT</v>
      </c>
      <c r="AQ38" s="20" t="str">
        <f>'P40'!$E35</f>
        <v>NT</v>
      </c>
      <c r="AR38" s="20">
        <v>32</v>
      </c>
      <c r="AS38" s="21">
        <f>COUNTIF(BaseDeCalcul!D38:AQ38,"C")</f>
        <v>0</v>
      </c>
      <c r="AT38" s="21">
        <f>COUNTIF(BaseDeCalcul!D38:AQ38,"NC")</f>
        <v>0</v>
      </c>
      <c r="AU38" s="21">
        <f>COUNTIF(BaseDeCalcul!D38:AQ38,"NA")</f>
        <v>1</v>
      </c>
      <c r="AV38" s="22" t="str">
        <f t="shared" si="7"/>
        <v>NA</v>
      </c>
      <c r="AW38" s="21"/>
      <c r="AX38" s="21"/>
      <c r="AY38" s="21"/>
      <c r="AZ38" s="21"/>
      <c r="BA38" s="21"/>
      <c r="BB38" s="20"/>
      <c r="BC38" s="20"/>
    </row>
    <row r="39" spans="1:55">
      <c r="A39" s="20" t="str">
        <f>Criteres!B36</f>
        <v>Multimédia</v>
      </c>
      <c r="B39" s="20" t="str">
        <f>Criteres!C36</f>
        <v>4.17</v>
      </c>
      <c r="C39" s="20" t="str">
        <f>Criteres!D36</f>
        <v>AAA</v>
      </c>
      <c r="D39" s="20" t="str">
        <f>'P01'!E36</f>
        <v>NT</v>
      </c>
      <c r="E39" s="20" t="str">
        <f>'P02'!E36</f>
        <v>NT</v>
      </c>
      <c r="F39" s="20" t="str">
        <f>'P03'!E36</f>
        <v>NT</v>
      </c>
      <c r="G39" s="20" t="str">
        <f>'P04'!E36</f>
        <v>NT</v>
      </c>
      <c r="H39" s="20" t="str">
        <f>'P05'!E36</f>
        <v>NT</v>
      </c>
      <c r="I39" s="20" t="str">
        <f>'P06'!E36</f>
        <v>NT</v>
      </c>
      <c r="J39" s="20" t="str">
        <f>'P07'!E36</f>
        <v>NT</v>
      </c>
      <c r="K39" s="20" t="str">
        <f>'P08'!E36</f>
        <v>NT</v>
      </c>
      <c r="L39" s="20" t="str">
        <f>'P09'!E36</f>
        <v>NT</v>
      </c>
      <c r="M39" s="20" t="str">
        <f>'P10'!E36</f>
        <v>NA</v>
      </c>
      <c r="N39" s="20" t="str">
        <f>'P11'!E36</f>
        <v>NT</v>
      </c>
      <c r="O39" s="20" t="str">
        <f>'P12'!E36</f>
        <v>NT</v>
      </c>
      <c r="P39" s="20" t="str">
        <f>'P13'!E36</f>
        <v>NT</v>
      </c>
      <c r="Q39" s="20" t="str">
        <f>'P14'!E36</f>
        <v>NT</v>
      </c>
      <c r="R39" s="20" t="str">
        <f>'P15'!E36</f>
        <v>NT</v>
      </c>
      <c r="S39" s="20" t="str">
        <f>'P16'!E36</f>
        <v>NT</v>
      </c>
      <c r="T39" s="20" t="str">
        <f>'P17'!E36</f>
        <v>NT</v>
      </c>
      <c r="U39" s="20" t="str">
        <f>'P18'!E36</f>
        <v>NT</v>
      </c>
      <c r="V39" s="20" t="str">
        <f>'P19'!E36</f>
        <v>NT</v>
      </c>
      <c r="W39" s="20" t="str">
        <f>'P20'!E36</f>
        <v>NT</v>
      </c>
      <c r="X39" s="20" t="str">
        <f>'P21'!E36</f>
        <v>NT</v>
      </c>
      <c r="Y39" s="20" t="str">
        <f>'P22'!E36</f>
        <v>NT</v>
      </c>
      <c r="Z39" s="20" t="str">
        <f>'P23'!$E36</f>
        <v>NT</v>
      </c>
      <c r="AA39" s="20" t="str">
        <f>'P24'!$E36</f>
        <v>NT</v>
      </c>
      <c r="AB39" s="20" t="str">
        <f>'P25'!$E36</f>
        <v>NT</v>
      </c>
      <c r="AC39" s="20" t="str">
        <f>'P26'!$E36</f>
        <v>NT</v>
      </c>
      <c r="AD39" s="20" t="str">
        <f>'P27'!$E36</f>
        <v>NT</v>
      </c>
      <c r="AE39" s="20" t="str">
        <f>'P28'!$E36</f>
        <v>NT</v>
      </c>
      <c r="AF39" s="20" t="str">
        <f>'P29'!$E36</f>
        <v>NT</v>
      </c>
      <c r="AG39" s="20" t="str">
        <f>'P30'!$E36</f>
        <v>NT</v>
      </c>
      <c r="AH39" s="20" t="str">
        <f>'P31'!$E36</f>
        <v>NT</v>
      </c>
      <c r="AI39" s="20" t="str">
        <f>'P32'!$E36</f>
        <v>NT</v>
      </c>
      <c r="AJ39" s="20" t="str">
        <f>'P33'!$E36</f>
        <v>NT</v>
      </c>
      <c r="AK39" s="20" t="str">
        <f>'P34'!$E36</f>
        <v>NT</v>
      </c>
      <c r="AL39" s="20" t="str">
        <f>'P35'!$E36</f>
        <v>NT</v>
      </c>
      <c r="AM39" s="20" t="str">
        <f>'P36'!$E36</f>
        <v>NT</v>
      </c>
      <c r="AN39" s="20" t="str">
        <f>'P37'!$E36</f>
        <v>NT</v>
      </c>
      <c r="AO39" s="20" t="str">
        <f>'P38'!$E36</f>
        <v>NT</v>
      </c>
      <c r="AP39" s="20" t="str">
        <f>'P39'!$E36</f>
        <v>NT</v>
      </c>
      <c r="AQ39" s="20" t="str">
        <f>'P40'!$E36</f>
        <v>NT</v>
      </c>
      <c r="AR39" s="20">
        <v>33</v>
      </c>
      <c r="AS39" s="21">
        <f>COUNTIF(BaseDeCalcul!D39:AQ39,"C")</f>
        <v>0</v>
      </c>
      <c r="AT39" s="21">
        <f>COUNTIF(BaseDeCalcul!D39:AQ39,"NC")</f>
        <v>0</v>
      </c>
      <c r="AU39" s="21">
        <f>COUNTIF(BaseDeCalcul!D39:AQ39,"NA")</f>
        <v>1</v>
      </c>
      <c r="AV39" s="22" t="str">
        <f t="shared" si="7"/>
        <v>NA</v>
      </c>
      <c r="AW39" s="21"/>
      <c r="AX39" s="21"/>
      <c r="AY39" s="21"/>
      <c r="AZ39" s="21"/>
      <c r="BA39" s="21"/>
      <c r="BB39" s="20"/>
      <c r="BC39" s="20"/>
    </row>
    <row r="40" spans="1:55">
      <c r="A40" s="20" t="str">
        <f>Criteres!B37</f>
        <v>Multimédia</v>
      </c>
      <c r="B40" s="20" t="str">
        <f>Criteres!C37</f>
        <v>4.18</v>
      </c>
      <c r="C40" s="20" t="str">
        <f>Criteres!D37</f>
        <v>AAA</v>
      </c>
      <c r="D40" s="20" t="str">
        <f>'P01'!E37</f>
        <v>NT</v>
      </c>
      <c r="E40" s="20" t="str">
        <f>'P02'!E37</f>
        <v>NT</v>
      </c>
      <c r="F40" s="20" t="str">
        <f>'P03'!E37</f>
        <v>NT</v>
      </c>
      <c r="G40" s="20" t="str">
        <f>'P04'!E37</f>
        <v>NT</v>
      </c>
      <c r="H40" s="20" t="str">
        <f>'P05'!E37</f>
        <v>NT</v>
      </c>
      <c r="I40" s="20" t="str">
        <f>'P06'!E37</f>
        <v>NT</v>
      </c>
      <c r="J40" s="20" t="str">
        <f>'P07'!E37</f>
        <v>NT</v>
      </c>
      <c r="K40" s="20" t="str">
        <f>'P08'!E37</f>
        <v>NT</v>
      </c>
      <c r="L40" s="20" t="str">
        <f>'P09'!E37</f>
        <v>NT</v>
      </c>
      <c r="M40" s="20" t="str">
        <f>'P10'!E37</f>
        <v>NA</v>
      </c>
      <c r="N40" s="20" t="str">
        <f>'P11'!E37</f>
        <v>NT</v>
      </c>
      <c r="O40" s="20" t="str">
        <f>'P12'!E37</f>
        <v>NT</v>
      </c>
      <c r="P40" s="20" t="str">
        <f>'P13'!E37</f>
        <v>NT</v>
      </c>
      <c r="Q40" s="20" t="str">
        <f>'P14'!E37</f>
        <v>NT</v>
      </c>
      <c r="R40" s="20" t="str">
        <f>'P15'!E37</f>
        <v>NT</v>
      </c>
      <c r="S40" s="20" t="str">
        <f>'P16'!E37</f>
        <v>NT</v>
      </c>
      <c r="T40" s="20" t="str">
        <f>'P17'!E37</f>
        <v>NT</v>
      </c>
      <c r="U40" s="20" t="str">
        <f>'P18'!E37</f>
        <v>NT</v>
      </c>
      <c r="V40" s="20" t="str">
        <f>'P19'!E37</f>
        <v>NT</v>
      </c>
      <c r="W40" s="20" t="str">
        <f>'P20'!E37</f>
        <v>NT</v>
      </c>
      <c r="X40" s="20" t="str">
        <f>'P21'!E37</f>
        <v>NT</v>
      </c>
      <c r="Y40" s="20" t="str">
        <f>'P22'!E37</f>
        <v>NT</v>
      </c>
      <c r="Z40" s="20" t="str">
        <f>'P23'!$E37</f>
        <v>NT</v>
      </c>
      <c r="AA40" s="20" t="str">
        <f>'P24'!$E37</f>
        <v>NT</v>
      </c>
      <c r="AB40" s="20" t="str">
        <f>'P25'!$E37</f>
        <v>NT</v>
      </c>
      <c r="AC40" s="20" t="str">
        <f>'P26'!$E37</f>
        <v>NT</v>
      </c>
      <c r="AD40" s="20" t="str">
        <f>'P27'!$E37</f>
        <v>NT</v>
      </c>
      <c r="AE40" s="20" t="str">
        <f>'P28'!$E37</f>
        <v>NT</v>
      </c>
      <c r="AF40" s="20" t="str">
        <f>'P29'!$E37</f>
        <v>NT</v>
      </c>
      <c r="AG40" s="20" t="str">
        <f>'P30'!$E37</f>
        <v>NT</v>
      </c>
      <c r="AH40" s="20" t="str">
        <f>'P31'!$E37</f>
        <v>NT</v>
      </c>
      <c r="AI40" s="20" t="str">
        <f>'P32'!$E37</f>
        <v>NT</v>
      </c>
      <c r="AJ40" s="20" t="str">
        <f>'P33'!$E37</f>
        <v>NT</v>
      </c>
      <c r="AK40" s="20" t="str">
        <f>'P34'!$E37</f>
        <v>NT</v>
      </c>
      <c r="AL40" s="20" t="str">
        <f>'P35'!$E37</f>
        <v>NT</v>
      </c>
      <c r="AM40" s="20" t="str">
        <f>'P36'!$E37</f>
        <v>NT</v>
      </c>
      <c r="AN40" s="20" t="str">
        <f>'P37'!$E37</f>
        <v>NT</v>
      </c>
      <c r="AO40" s="20" t="str">
        <f>'P38'!$E37</f>
        <v>NT</v>
      </c>
      <c r="AP40" s="20" t="str">
        <f>'P39'!$E37</f>
        <v>NT</v>
      </c>
      <c r="AQ40" s="20" t="str">
        <f>'P40'!$E37</f>
        <v>NT</v>
      </c>
      <c r="AR40" s="20">
        <v>34</v>
      </c>
      <c r="AS40" s="21">
        <f>COUNTIF(BaseDeCalcul!D40:AQ40,"C")</f>
        <v>0</v>
      </c>
      <c r="AT40" s="21">
        <f>COUNTIF(BaseDeCalcul!D40:AQ40,"NC")</f>
        <v>0</v>
      </c>
      <c r="AU40" s="21">
        <f>COUNTIF(BaseDeCalcul!D40:AQ40,"NA")</f>
        <v>1</v>
      </c>
      <c r="AV40" s="22" t="str">
        <f t="shared" si="7"/>
        <v>NA</v>
      </c>
      <c r="AW40" s="21"/>
      <c r="AX40" s="21"/>
      <c r="AY40" s="21"/>
      <c r="AZ40" s="21"/>
      <c r="BA40" s="21"/>
      <c r="BB40" s="20"/>
      <c r="BC40" s="20"/>
    </row>
    <row r="41" spans="1:55">
      <c r="A41" s="20" t="str">
        <f>Criteres!B38</f>
        <v>Multimédia</v>
      </c>
      <c r="B41" s="20" t="str">
        <f>Criteres!C38</f>
        <v>4.19</v>
      </c>
      <c r="C41" s="20" t="str">
        <f>Criteres!D38</f>
        <v>AAA</v>
      </c>
      <c r="D41" s="20" t="str">
        <f>'P01'!E38</f>
        <v>NT</v>
      </c>
      <c r="E41" s="20" t="str">
        <f>'P02'!E38</f>
        <v>NT</v>
      </c>
      <c r="F41" s="20" t="str">
        <f>'P03'!E38</f>
        <v>NT</v>
      </c>
      <c r="G41" s="20" t="str">
        <f>'P04'!E38</f>
        <v>NT</v>
      </c>
      <c r="H41" s="20" t="str">
        <f>'P05'!E38</f>
        <v>NT</v>
      </c>
      <c r="I41" s="20" t="str">
        <f>'P06'!E38</f>
        <v>NT</v>
      </c>
      <c r="J41" s="20" t="str">
        <f>'P07'!E38</f>
        <v>NT</v>
      </c>
      <c r="K41" s="20" t="str">
        <f>'P08'!E38</f>
        <v>NT</v>
      </c>
      <c r="L41" s="20" t="str">
        <f>'P09'!E38</f>
        <v>NT</v>
      </c>
      <c r="M41" s="20" t="str">
        <f>'P10'!E38</f>
        <v>NA</v>
      </c>
      <c r="N41" s="20" t="str">
        <f>'P11'!E38</f>
        <v>NT</v>
      </c>
      <c r="O41" s="20" t="str">
        <f>'P12'!E38</f>
        <v>NT</v>
      </c>
      <c r="P41" s="20" t="str">
        <f>'P13'!E38</f>
        <v>NT</v>
      </c>
      <c r="Q41" s="20" t="str">
        <f>'P14'!E38</f>
        <v>NT</v>
      </c>
      <c r="R41" s="20" t="str">
        <f>'P15'!E38</f>
        <v>NT</v>
      </c>
      <c r="S41" s="20" t="str">
        <f>'P16'!E38</f>
        <v>NT</v>
      </c>
      <c r="T41" s="20" t="str">
        <f>'P17'!E38</f>
        <v>NT</v>
      </c>
      <c r="U41" s="20" t="str">
        <f>'P18'!E38</f>
        <v>NT</v>
      </c>
      <c r="V41" s="20" t="str">
        <f>'P19'!E38</f>
        <v>NT</v>
      </c>
      <c r="W41" s="20" t="str">
        <f>'P20'!E38</f>
        <v>NT</v>
      </c>
      <c r="X41" s="20" t="str">
        <f>'P21'!E38</f>
        <v>NT</v>
      </c>
      <c r="Y41" s="20" t="str">
        <f>'P22'!E38</f>
        <v>NT</v>
      </c>
      <c r="Z41" s="20" t="str">
        <f>'P23'!$E38</f>
        <v>NT</v>
      </c>
      <c r="AA41" s="20" t="str">
        <f>'P24'!$E38</f>
        <v>NT</v>
      </c>
      <c r="AB41" s="20" t="str">
        <f>'P25'!$E38</f>
        <v>NT</v>
      </c>
      <c r="AC41" s="20" t="str">
        <f>'P26'!$E38</f>
        <v>NT</v>
      </c>
      <c r="AD41" s="20" t="str">
        <f>'P27'!$E38</f>
        <v>NT</v>
      </c>
      <c r="AE41" s="20" t="str">
        <f>'P28'!$E38</f>
        <v>NT</v>
      </c>
      <c r="AF41" s="20" t="str">
        <f>'P29'!$E38</f>
        <v>NT</v>
      </c>
      <c r="AG41" s="20" t="str">
        <f>'P30'!$E38</f>
        <v>NT</v>
      </c>
      <c r="AH41" s="20" t="str">
        <f>'P31'!$E38</f>
        <v>NT</v>
      </c>
      <c r="AI41" s="20" t="str">
        <f>'P32'!$E38</f>
        <v>NT</v>
      </c>
      <c r="AJ41" s="20" t="str">
        <f>'P33'!$E38</f>
        <v>NT</v>
      </c>
      <c r="AK41" s="20" t="str">
        <f>'P34'!$E38</f>
        <v>NT</v>
      </c>
      <c r="AL41" s="20" t="str">
        <f>'P35'!$E38</f>
        <v>NT</v>
      </c>
      <c r="AM41" s="20" t="str">
        <f>'P36'!$E38</f>
        <v>NT</v>
      </c>
      <c r="AN41" s="20" t="str">
        <f>'P37'!$E38</f>
        <v>NT</v>
      </c>
      <c r="AO41" s="20" t="str">
        <f>'P38'!$E38</f>
        <v>NT</v>
      </c>
      <c r="AP41" s="20" t="str">
        <f>'P39'!$E38</f>
        <v>NT</v>
      </c>
      <c r="AQ41" s="20" t="str">
        <f>'P40'!$E38</f>
        <v>NT</v>
      </c>
      <c r="AR41" s="20">
        <v>35</v>
      </c>
      <c r="AS41" s="21">
        <f>COUNTIF(BaseDeCalcul!D41:AQ41,"C")</f>
        <v>0</v>
      </c>
      <c r="AT41" s="21">
        <f>COUNTIF(BaseDeCalcul!D41:AQ41,"NC")</f>
        <v>0</v>
      </c>
      <c r="AU41" s="21">
        <f>COUNTIF(BaseDeCalcul!D41:AQ41,"NA")</f>
        <v>1</v>
      </c>
      <c r="AV41" s="22" t="str">
        <f t="shared" si="7"/>
        <v>NA</v>
      </c>
      <c r="AW41" s="21"/>
      <c r="AX41" s="21"/>
      <c r="AY41" s="21"/>
      <c r="AZ41" s="21"/>
      <c r="BA41" s="21"/>
      <c r="BB41" s="20"/>
      <c r="BC41" s="20"/>
    </row>
    <row r="42" spans="1:55">
      <c r="A42" s="20" t="str">
        <f>Criteres!B39</f>
        <v>Multimédia</v>
      </c>
      <c r="B42" s="20" t="str">
        <f>Criteres!C39</f>
        <v>4.20</v>
      </c>
      <c r="C42" s="20" t="str">
        <f>Criteres!D39</f>
        <v>AAA</v>
      </c>
      <c r="D42" s="20" t="str">
        <f>'P01'!E39</f>
        <v>NT</v>
      </c>
      <c r="E42" s="20" t="str">
        <f>'P02'!E39</f>
        <v>NT</v>
      </c>
      <c r="F42" s="20" t="str">
        <f>'P03'!E39</f>
        <v>NT</v>
      </c>
      <c r="G42" s="20" t="str">
        <f>'P04'!E39</f>
        <v>NT</v>
      </c>
      <c r="H42" s="20" t="str">
        <f>'P05'!E39</f>
        <v>NT</v>
      </c>
      <c r="I42" s="20" t="str">
        <f>'P06'!E39</f>
        <v>NT</v>
      </c>
      <c r="J42" s="20" t="str">
        <f>'P07'!E39</f>
        <v>NT</v>
      </c>
      <c r="K42" s="20" t="str">
        <f>'P08'!E39</f>
        <v>NT</v>
      </c>
      <c r="L42" s="20" t="str">
        <f>'P09'!E39</f>
        <v>NT</v>
      </c>
      <c r="M42" s="20" t="str">
        <f>'P10'!E39</f>
        <v>NA</v>
      </c>
      <c r="N42" s="20" t="str">
        <f>'P11'!E39</f>
        <v>NT</v>
      </c>
      <c r="O42" s="20" t="str">
        <f>'P12'!E39</f>
        <v>NT</v>
      </c>
      <c r="P42" s="20" t="str">
        <f>'P13'!E39</f>
        <v>NT</v>
      </c>
      <c r="Q42" s="20" t="str">
        <f>'P14'!E39</f>
        <v>NT</v>
      </c>
      <c r="R42" s="20" t="str">
        <f>'P15'!E39</f>
        <v>NT</v>
      </c>
      <c r="S42" s="20" t="str">
        <f>'P16'!E39</f>
        <v>NT</v>
      </c>
      <c r="T42" s="20" t="str">
        <f>'P17'!E39</f>
        <v>NT</v>
      </c>
      <c r="U42" s="20" t="str">
        <f>'P18'!E39</f>
        <v>NT</v>
      </c>
      <c r="V42" s="20" t="str">
        <f>'P19'!E39</f>
        <v>NT</v>
      </c>
      <c r="W42" s="20" t="str">
        <f>'P20'!E39</f>
        <v>NT</v>
      </c>
      <c r="X42" s="20" t="str">
        <f>'P21'!E39</f>
        <v>NT</v>
      </c>
      <c r="Y42" s="20" t="str">
        <f>'P22'!E39</f>
        <v>NT</v>
      </c>
      <c r="Z42" s="20" t="str">
        <f>'P23'!$E39</f>
        <v>NT</v>
      </c>
      <c r="AA42" s="20" t="str">
        <f>'P24'!$E39</f>
        <v>NT</v>
      </c>
      <c r="AB42" s="20" t="str">
        <f>'P25'!$E39</f>
        <v>NT</v>
      </c>
      <c r="AC42" s="20" t="str">
        <f>'P26'!$E39</f>
        <v>NT</v>
      </c>
      <c r="AD42" s="20" t="str">
        <f>'P27'!$E39</f>
        <v>NT</v>
      </c>
      <c r="AE42" s="20" t="str">
        <f>'P28'!$E39</f>
        <v>NT</v>
      </c>
      <c r="AF42" s="20" t="str">
        <f>'P29'!$E39</f>
        <v>NT</v>
      </c>
      <c r="AG42" s="20" t="str">
        <f>'P30'!$E39</f>
        <v>NT</v>
      </c>
      <c r="AH42" s="20" t="str">
        <f>'P31'!$E39</f>
        <v>NT</v>
      </c>
      <c r="AI42" s="20" t="str">
        <f>'P32'!$E39</f>
        <v>NT</v>
      </c>
      <c r="AJ42" s="20" t="str">
        <f>'P33'!$E39</f>
        <v>NT</v>
      </c>
      <c r="AK42" s="20" t="str">
        <f>'P34'!$E39</f>
        <v>NT</v>
      </c>
      <c r="AL42" s="20" t="str">
        <f>'P35'!$E39</f>
        <v>NT</v>
      </c>
      <c r="AM42" s="20" t="str">
        <f>'P36'!$E39</f>
        <v>NT</v>
      </c>
      <c r="AN42" s="20" t="str">
        <f>'P37'!$E39</f>
        <v>NT</v>
      </c>
      <c r="AO42" s="20" t="str">
        <f>'P38'!$E39</f>
        <v>NT</v>
      </c>
      <c r="AP42" s="20" t="str">
        <f>'P39'!$E39</f>
        <v>NT</v>
      </c>
      <c r="AQ42" s="20" t="str">
        <f>'P40'!$E39</f>
        <v>NT</v>
      </c>
      <c r="AR42" s="20">
        <v>36</v>
      </c>
      <c r="AS42" s="21">
        <f>COUNTIF(BaseDeCalcul!D42:AQ42,"C")</f>
        <v>0</v>
      </c>
      <c r="AT42" s="21">
        <f>COUNTIF(BaseDeCalcul!D42:AQ42,"NC")</f>
        <v>0</v>
      </c>
      <c r="AU42" s="21">
        <f>COUNTIF(BaseDeCalcul!D42:AQ42,"NA")</f>
        <v>1</v>
      </c>
      <c r="AV42" s="22" t="str">
        <f t="shared" si="7"/>
        <v>NA</v>
      </c>
      <c r="AW42" s="21"/>
      <c r="AX42" s="21"/>
      <c r="AY42" s="21"/>
      <c r="AZ42" s="21"/>
      <c r="BA42" s="21"/>
      <c r="BB42" s="20"/>
      <c r="BC42" s="20"/>
    </row>
    <row r="43" spans="1:55">
      <c r="A43" s="20" t="str">
        <f>Criteres!B40</f>
        <v>Tableaux</v>
      </c>
      <c r="B43" s="20" t="str">
        <f>Criteres!C40</f>
        <v>5.1</v>
      </c>
      <c r="C43" s="20" t="str">
        <f>Criteres!D40</f>
        <v>A</v>
      </c>
      <c r="D43" s="20" t="str">
        <f>'P01'!E40</f>
        <v>NA</v>
      </c>
      <c r="E43" s="20" t="str">
        <f>'P02'!E40</f>
        <v>NA</v>
      </c>
      <c r="F43" s="20" t="str">
        <f>'P03'!E40</f>
        <v>NA</v>
      </c>
      <c r="G43" s="20" t="str">
        <f>'P04'!E40</f>
        <v>NA</v>
      </c>
      <c r="H43" s="20" t="str">
        <f>'P05'!E40</f>
        <v>NA</v>
      </c>
      <c r="I43" s="20" t="str">
        <f>'P06'!E40</f>
        <v>NA</v>
      </c>
      <c r="J43" s="20" t="str">
        <f>'P07'!E40</f>
        <v>NA</v>
      </c>
      <c r="K43" s="20" t="str">
        <f>'P08'!E40</f>
        <v>NA</v>
      </c>
      <c r="L43" s="20" t="str">
        <f>'P09'!E40</f>
        <v>NA</v>
      </c>
      <c r="M43" s="20" t="str">
        <f>'P10'!E40</f>
        <v>NA</v>
      </c>
      <c r="N43" s="20" t="str">
        <f>'P11'!E40</f>
        <v>NT</v>
      </c>
      <c r="O43" s="20" t="str">
        <f>'P12'!E40</f>
        <v>NA</v>
      </c>
      <c r="P43" s="20" t="str">
        <f>'P13'!E40</f>
        <v>NA</v>
      </c>
      <c r="Q43" s="20" t="str">
        <f>'P14'!E40</f>
        <v>NA</v>
      </c>
      <c r="R43" s="20" t="str">
        <f>'P15'!E40</f>
        <v>NA</v>
      </c>
      <c r="S43" s="20" t="str">
        <f>'P16'!E40</f>
        <v>NA</v>
      </c>
      <c r="T43" s="20" t="str">
        <f>'P17'!E40</f>
        <v>NA</v>
      </c>
      <c r="U43" s="20" t="str">
        <f>'P18'!E40</f>
        <v>NA</v>
      </c>
      <c r="V43" s="20" t="str">
        <f>'P19'!E40</f>
        <v>NA</v>
      </c>
      <c r="W43" s="20" t="str">
        <f>'P20'!E40</f>
        <v>NA</v>
      </c>
      <c r="X43" s="20" t="str">
        <f>'P21'!E40</f>
        <v>NA</v>
      </c>
      <c r="Y43" s="20" t="str">
        <f>'P22'!E40</f>
        <v>NA</v>
      </c>
      <c r="Z43" s="20" t="str">
        <f>'P23'!$E40</f>
        <v>NA</v>
      </c>
      <c r="AA43" s="20" t="str">
        <f>'P24'!$E40</f>
        <v>NA</v>
      </c>
      <c r="AB43" s="20" t="str">
        <f>'P25'!$E40</f>
        <v>NT</v>
      </c>
      <c r="AC43" s="20" t="str">
        <f>'P26'!$E40</f>
        <v>NA</v>
      </c>
      <c r="AD43" s="20" t="str">
        <f>'P27'!$E40</f>
        <v>NA</v>
      </c>
      <c r="AE43" s="20" t="str">
        <f>'P28'!$E40</f>
        <v>NA</v>
      </c>
      <c r="AF43" s="20" t="str">
        <f>'P29'!$E40</f>
        <v>NA</v>
      </c>
      <c r="AG43" s="20" t="str">
        <f>'P30'!$E40</f>
        <v>NA</v>
      </c>
      <c r="AH43" s="20" t="str">
        <f>'P31'!$E40</f>
        <v>NA</v>
      </c>
      <c r="AI43" s="20" t="str">
        <f>'P32'!$E40</f>
        <v>NA</v>
      </c>
      <c r="AJ43" s="20" t="str">
        <f>'P33'!$E40</f>
        <v>NA</v>
      </c>
      <c r="AK43" s="20" t="str">
        <f>'P34'!$E40</f>
        <v>NA</v>
      </c>
      <c r="AL43" s="20" t="str">
        <f>'P35'!$E40</f>
        <v>NA</v>
      </c>
      <c r="AM43" s="20" t="str">
        <f>'P36'!$E40</f>
        <v>NA</v>
      </c>
      <c r="AN43" s="20" t="str">
        <f>'P37'!$E40</f>
        <v>NA</v>
      </c>
      <c r="AO43" s="20" t="str">
        <f>'P38'!$E40</f>
        <v>NT</v>
      </c>
      <c r="AP43" s="20" t="str">
        <f>'P39'!$E40</f>
        <v>NT</v>
      </c>
      <c r="AQ43" s="20" t="str">
        <f>'P40'!$E40</f>
        <v>NT</v>
      </c>
      <c r="AR43" s="20">
        <v>37</v>
      </c>
      <c r="AS43" s="21">
        <f>COUNTIF(BaseDeCalcul!D43:AQ43,"C")</f>
        <v>0</v>
      </c>
      <c r="AT43" s="21">
        <f>COUNTIF(BaseDeCalcul!D43:AQ43,"NC")</f>
        <v>0</v>
      </c>
      <c r="AU43" s="21">
        <f>COUNTIF(BaseDeCalcul!D43:AQ43,"NA")</f>
        <v>35</v>
      </c>
      <c r="AV43" s="22" t="str">
        <f t="shared" si="7"/>
        <v>NA</v>
      </c>
      <c r="AW43" s="21"/>
      <c r="AX43" s="21"/>
      <c r="AY43" s="21"/>
      <c r="AZ43" s="21"/>
      <c r="BA43" s="21"/>
      <c r="BB43" s="20"/>
      <c r="BC43" s="20"/>
    </row>
    <row r="44" spans="1:55">
      <c r="A44" s="20" t="str">
        <f>Criteres!B41</f>
        <v>Tableaux</v>
      </c>
      <c r="B44" s="20" t="str">
        <f>Criteres!C41</f>
        <v>5.2</v>
      </c>
      <c r="C44" s="20" t="str">
        <f>Criteres!D41</f>
        <v>A</v>
      </c>
      <c r="D44" s="20" t="str">
        <f>'P01'!E41</f>
        <v>NA</v>
      </c>
      <c r="E44" s="20" t="str">
        <f>'P02'!E41</f>
        <v>NA</v>
      </c>
      <c r="F44" s="20" t="str">
        <f>'P03'!E41</f>
        <v>NA</v>
      </c>
      <c r="G44" s="20" t="str">
        <f>'P04'!E41</f>
        <v>NA</v>
      </c>
      <c r="H44" s="20" t="str">
        <f>'P05'!E41</f>
        <v>NA</v>
      </c>
      <c r="I44" s="20" t="str">
        <f>'P06'!E41</f>
        <v>NA</v>
      </c>
      <c r="J44" s="20" t="str">
        <f>'P07'!E41</f>
        <v>NA</v>
      </c>
      <c r="K44" s="20" t="str">
        <f>'P08'!E41</f>
        <v>NA</v>
      </c>
      <c r="L44" s="20" t="str">
        <f>'P09'!E41</f>
        <v>NA</v>
      </c>
      <c r="M44" s="20" t="str">
        <f>'P10'!E41</f>
        <v>NA</v>
      </c>
      <c r="N44" s="20" t="str">
        <f>'P11'!E41</f>
        <v>NT</v>
      </c>
      <c r="O44" s="20" t="str">
        <f>'P12'!E41</f>
        <v>NA</v>
      </c>
      <c r="P44" s="20" t="str">
        <f>'P13'!E41</f>
        <v>NA</v>
      </c>
      <c r="Q44" s="20" t="str">
        <f>'P14'!E41</f>
        <v>NA</v>
      </c>
      <c r="R44" s="20" t="str">
        <f>'P15'!E41</f>
        <v>NA</v>
      </c>
      <c r="S44" s="20" t="str">
        <f>'P16'!E41</f>
        <v>NA</v>
      </c>
      <c r="T44" s="20" t="str">
        <f>'P17'!E41</f>
        <v>NA</v>
      </c>
      <c r="U44" s="20" t="str">
        <f>'P18'!E41</f>
        <v>NA</v>
      </c>
      <c r="V44" s="20" t="str">
        <f>'P19'!E41</f>
        <v>NA</v>
      </c>
      <c r="W44" s="20" t="str">
        <f>'P20'!E41</f>
        <v>NA</v>
      </c>
      <c r="X44" s="20" t="str">
        <f>'P21'!E41</f>
        <v>NA</v>
      </c>
      <c r="Y44" s="20" t="str">
        <f>'P22'!E41</f>
        <v>NA</v>
      </c>
      <c r="Z44" s="20" t="str">
        <f>'P23'!$E41</f>
        <v>NA</v>
      </c>
      <c r="AA44" s="20" t="str">
        <f>'P24'!$E41</f>
        <v>NA</v>
      </c>
      <c r="AB44" s="20" t="str">
        <f>'P25'!$E41</f>
        <v>NT</v>
      </c>
      <c r="AC44" s="20" t="str">
        <f>'P26'!$E41</f>
        <v>NA</v>
      </c>
      <c r="AD44" s="20" t="str">
        <f>'P27'!$E41</f>
        <v>NA</v>
      </c>
      <c r="AE44" s="20" t="str">
        <f>'P28'!$E41</f>
        <v>NA</v>
      </c>
      <c r="AF44" s="20" t="str">
        <f>'P29'!$E41</f>
        <v>NA</v>
      </c>
      <c r="AG44" s="20" t="str">
        <f>'P30'!$E41</f>
        <v>NA</v>
      </c>
      <c r="AH44" s="20" t="str">
        <f>'P31'!$E41</f>
        <v>NA</v>
      </c>
      <c r="AI44" s="20" t="str">
        <f>'P32'!$E41</f>
        <v>NA</v>
      </c>
      <c r="AJ44" s="20" t="str">
        <f>'P33'!$E41</f>
        <v>NA</v>
      </c>
      <c r="AK44" s="20" t="str">
        <f>'P34'!$E41</f>
        <v>NA</v>
      </c>
      <c r="AL44" s="20" t="str">
        <f>'P35'!$E41</f>
        <v>NA</v>
      </c>
      <c r="AM44" s="20" t="str">
        <f>'P36'!$E41</f>
        <v>NA</v>
      </c>
      <c r="AN44" s="20" t="str">
        <f>'P37'!$E41</f>
        <v>NA</v>
      </c>
      <c r="AO44" s="20" t="str">
        <f>'P38'!$E41</f>
        <v>NT</v>
      </c>
      <c r="AP44" s="20" t="str">
        <f>'P39'!$E41</f>
        <v>NT</v>
      </c>
      <c r="AQ44" s="20" t="str">
        <f>'P40'!$E41</f>
        <v>NT</v>
      </c>
      <c r="AR44" s="20">
        <v>38</v>
      </c>
      <c r="AS44" s="21">
        <f>COUNTIF(BaseDeCalcul!D44:AQ44,"C")</f>
        <v>0</v>
      </c>
      <c r="AT44" s="21">
        <f>COUNTIF(BaseDeCalcul!D44:AQ44,"NC")</f>
        <v>0</v>
      </c>
      <c r="AU44" s="21">
        <f>COUNTIF(BaseDeCalcul!D44:AQ44,"NA")</f>
        <v>35</v>
      </c>
      <c r="AV44" s="22" t="str">
        <f t="shared" si="7"/>
        <v>NA</v>
      </c>
      <c r="AW44" s="21"/>
      <c r="AX44" s="21"/>
      <c r="AY44" s="21"/>
      <c r="AZ44" s="21"/>
      <c r="BA44" s="21"/>
      <c r="BB44" s="20"/>
      <c r="BC44" s="20"/>
    </row>
    <row r="45" spans="1:55">
      <c r="A45" s="20" t="str">
        <f>Criteres!B42</f>
        <v>Tableaux</v>
      </c>
      <c r="B45" s="20" t="str">
        <f>Criteres!C42</f>
        <v>5.3</v>
      </c>
      <c r="C45" s="20" t="str">
        <f>Criteres!D42</f>
        <v>A</v>
      </c>
      <c r="D45" s="20" t="str">
        <f>'P01'!E42</f>
        <v>NA</v>
      </c>
      <c r="E45" s="20" t="str">
        <f>'P02'!E42</f>
        <v>NA</v>
      </c>
      <c r="F45" s="20" t="str">
        <f>'P03'!E42</f>
        <v>NA</v>
      </c>
      <c r="G45" s="20" t="str">
        <f>'P04'!E42</f>
        <v>NA</v>
      </c>
      <c r="H45" s="20" t="str">
        <f>'P05'!E42</f>
        <v>NA</v>
      </c>
      <c r="I45" s="20" t="str">
        <f>'P06'!E42</f>
        <v>NA</v>
      </c>
      <c r="J45" s="20" t="str">
        <f>'P07'!E42</f>
        <v>NA</v>
      </c>
      <c r="K45" s="20" t="str">
        <f>'P08'!E42</f>
        <v>NA</v>
      </c>
      <c r="L45" s="20" t="str">
        <f>'P09'!E42</f>
        <v>NA</v>
      </c>
      <c r="M45" s="20" t="str">
        <f>'P10'!E42</f>
        <v>NA</v>
      </c>
      <c r="N45" s="20" t="str">
        <f>'P11'!E42</f>
        <v>NT</v>
      </c>
      <c r="O45" s="20" t="str">
        <f>'P12'!E42</f>
        <v>NA</v>
      </c>
      <c r="P45" s="20" t="str">
        <f>'P13'!E42</f>
        <v>NA</v>
      </c>
      <c r="Q45" s="20" t="str">
        <f>'P14'!E42</f>
        <v>NA</v>
      </c>
      <c r="R45" s="20" t="str">
        <f>'P15'!E42</f>
        <v>NA</v>
      </c>
      <c r="S45" s="20" t="str">
        <f>'P16'!E42</f>
        <v>NA</v>
      </c>
      <c r="T45" s="20" t="str">
        <f>'P17'!E42</f>
        <v>NA</v>
      </c>
      <c r="U45" s="20" t="str">
        <f>'P18'!E42</f>
        <v>NA</v>
      </c>
      <c r="V45" s="20" t="str">
        <f>'P19'!E42</f>
        <v>NA</v>
      </c>
      <c r="W45" s="20" t="str">
        <f>'P20'!E42</f>
        <v>NA</v>
      </c>
      <c r="X45" s="20" t="str">
        <f>'P21'!E42</f>
        <v>NA</v>
      </c>
      <c r="Y45" s="20" t="str">
        <f>'P22'!E42</f>
        <v>NA</v>
      </c>
      <c r="Z45" s="20" t="str">
        <f>'P23'!$E42</f>
        <v>NA</v>
      </c>
      <c r="AA45" s="20" t="str">
        <f>'P24'!$E42</f>
        <v>NA</v>
      </c>
      <c r="AB45" s="20" t="str">
        <f>'P25'!$E42</f>
        <v>NT</v>
      </c>
      <c r="AC45" s="20" t="str">
        <f>'P26'!$E42</f>
        <v>NA</v>
      </c>
      <c r="AD45" s="20" t="str">
        <f>'P27'!$E42</f>
        <v>NA</v>
      </c>
      <c r="AE45" s="20" t="str">
        <f>'P28'!$E42</f>
        <v>NA</v>
      </c>
      <c r="AF45" s="20" t="str">
        <f>'P29'!$E42</f>
        <v>NA</v>
      </c>
      <c r="AG45" s="20" t="str">
        <f>'P30'!$E42</f>
        <v>NA</v>
      </c>
      <c r="AH45" s="20" t="str">
        <f>'P31'!$E42</f>
        <v>NA</v>
      </c>
      <c r="AI45" s="20" t="str">
        <f>'P32'!$E42</f>
        <v>NA</v>
      </c>
      <c r="AJ45" s="20" t="str">
        <f>'P33'!$E42</f>
        <v>NA</v>
      </c>
      <c r="AK45" s="20" t="str">
        <f>'P34'!$E42</f>
        <v>NA</v>
      </c>
      <c r="AL45" s="20" t="str">
        <f>'P35'!$E42</f>
        <v>NA</v>
      </c>
      <c r="AM45" s="20" t="str">
        <f>'P36'!$E42</f>
        <v>NA</v>
      </c>
      <c r="AN45" s="20" t="str">
        <f>'P37'!$E42</f>
        <v>NA</v>
      </c>
      <c r="AO45" s="20" t="str">
        <f>'P38'!$E42</f>
        <v>NT</v>
      </c>
      <c r="AP45" s="20" t="str">
        <f>'P39'!$E42</f>
        <v>NT</v>
      </c>
      <c r="AQ45" s="20" t="str">
        <f>'P40'!$E42</f>
        <v>NT</v>
      </c>
      <c r="AR45" s="20">
        <v>39</v>
      </c>
      <c r="AS45" s="21">
        <f>COUNTIF(BaseDeCalcul!D45:AQ45,"C")</f>
        <v>0</v>
      </c>
      <c r="AT45" s="21">
        <f>COUNTIF(BaseDeCalcul!D45:AQ45,"NC")</f>
        <v>0</v>
      </c>
      <c r="AU45" s="21">
        <f>COUNTIF(BaseDeCalcul!D45:AQ45,"NA")</f>
        <v>35</v>
      </c>
      <c r="AV45" s="22" t="str">
        <f t="shared" si="7"/>
        <v>NA</v>
      </c>
      <c r="AW45" s="21"/>
      <c r="AX45" s="21"/>
      <c r="AY45" s="21"/>
      <c r="AZ45" s="21"/>
      <c r="BA45" s="21"/>
      <c r="BB45" s="20"/>
      <c r="BC45" s="20"/>
    </row>
    <row r="46" spans="1:55">
      <c r="A46" s="20" t="str">
        <f>Criteres!B43</f>
        <v>Tableaux</v>
      </c>
      <c r="B46" s="20" t="str">
        <f>Criteres!C43</f>
        <v>5.4</v>
      </c>
      <c r="C46" s="20" t="str">
        <f>Criteres!D43</f>
        <v>A</v>
      </c>
      <c r="D46" s="20" t="str">
        <f>'P01'!E43</f>
        <v>NA</v>
      </c>
      <c r="E46" s="20" t="str">
        <f>'P02'!E43</f>
        <v>NA</v>
      </c>
      <c r="F46" s="20" t="str">
        <f>'P03'!E43</f>
        <v>NA</v>
      </c>
      <c r="G46" s="20" t="str">
        <f>'P04'!E43</f>
        <v>NA</v>
      </c>
      <c r="H46" s="20" t="str">
        <f>'P05'!E43</f>
        <v>NA</v>
      </c>
      <c r="I46" s="20" t="str">
        <f>'P06'!E43</f>
        <v>NA</v>
      </c>
      <c r="J46" s="20" t="str">
        <f>'P07'!E43</f>
        <v>NA</v>
      </c>
      <c r="K46" s="20" t="str">
        <f>'P08'!E43</f>
        <v>NA</v>
      </c>
      <c r="L46" s="20" t="str">
        <f>'P09'!E43</f>
        <v>NA</v>
      </c>
      <c r="M46" s="20" t="str">
        <f>'P10'!E43</f>
        <v>NA</v>
      </c>
      <c r="N46" s="20" t="str">
        <f>'P11'!E43</f>
        <v>NT</v>
      </c>
      <c r="O46" s="20" t="str">
        <f>'P12'!E43</f>
        <v>NA</v>
      </c>
      <c r="P46" s="20" t="str">
        <f>'P13'!E43</f>
        <v>NA</v>
      </c>
      <c r="Q46" s="20" t="str">
        <f>'P14'!E43</f>
        <v>NA</v>
      </c>
      <c r="R46" s="20" t="str">
        <f>'P15'!E43</f>
        <v>NA</v>
      </c>
      <c r="S46" s="20" t="str">
        <f>'P16'!E43</f>
        <v>NA</v>
      </c>
      <c r="T46" s="20" t="str">
        <f>'P17'!E43</f>
        <v>NA</v>
      </c>
      <c r="U46" s="20" t="str">
        <f>'P18'!E43</f>
        <v>NA</v>
      </c>
      <c r="V46" s="20" t="str">
        <f>'P19'!E43</f>
        <v>NA</v>
      </c>
      <c r="W46" s="20" t="str">
        <f>'P20'!E43</f>
        <v>NA</v>
      </c>
      <c r="X46" s="20" t="str">
        <f>'P21'!E43</f>
        <v>NA</v>
      </c>
      <c r="Y46" s="20" t="str">
        <f>'P22'!E43</f>
        <v>NA</v>
      </c>
      <c r="Z46" s="20" t="str">
        <f>'P23'!$E43</f>
        <v>NA</v>
      </c>
      <c r="AA46" s="20" t="str">
        <f>'P24'!$E43</f>
        <v>NA</v>
      </c>
      <c r="AB46" s="20" t="str">
        <f>'P25'!$E43</f>
        <v>NT</v>
      </c>
      <c r="AC46" s="20" t="str">
        <f>'P26'!$E43</f>
        <v>NA</v>
      </c>
      <c r="AD46" s="20" t="str">
        <f>'P27'!$E43</f>
        <v>NA</v>
      </c>
      <c r="AE46" s="20" t="str">
        <f>'P28'!$E43</f>
        <v>NA</v>
      </c>
      <c r="AF46" s="20" t="str">
        <f>'P29'!$E43</f>
        <v>NA</v>
      </c>
      <c r="AG46" s="20" t="str">
        <f>'P30'!$E43</f>
        <v>NA</v>
      </c>
      <c r="AH46" s="20" t="str">
        <f>'P31'!$E43</f>
        <v>NA</v>
      </c>
      <c r="AI46" s="20" t="str">
        <f>'P32'!$E43</f>
        <v>NA</v>
      </c>
      <c r="AJ46" s="20" t="str">
        <f>'P33'!$E43</f>
        <v>NA</v>
      </c>
      <c r="AK46" s="20" t="str">
        <f>'P34'!$E43</f>
        <v>C</v>
      </c>
      <c r="AL46" s="20" t="str">
        <f>'P35'!$E43</f>
        <v>NA</v>
      </c>
      <c r="AM46" s="20" t="str">
        <f>'P36'!$E43</f>
        <v>NA</v>
      </c>
      <c r="AN46" s="20" t="str">
        <f>'P37'!$E43</f>
        <v>NA</v>
      </c>
      <c r="AO46" s="20" t="str">
        <f>'P38'!$E43</f>
        <v>NT</v>
      </c>
      <c r="AP46" s="20" t="str">
        <f>'P39'!$E43</f>
        <v>NT</v>
      </c>
      <c r="AQ46" s="20" t="str">
        <f>'P40'!$E43</f>
        <v>NT</v>
      </c>
      <c r="AR46" s="20">
        <v>40</v>
      </c>
      <c r="AS46" s="21">
        <f>COUNTIF(BaseDeCalcul!D46:AQ46,"C")</f>
        <v>1</v>
      </c>
      <c r="AT46" s="21">
        <f>COUNTIF(BaseDeCalcul!D46:AQ46,"NC")</f>
        <v>0</v>
      </c>
      <c r="AU46" s="21">
        <f>COUNTIF(BaseDeCalcul!D46:AQ46,"NA")</f>
        <v>34</v>
      </c>
      <c r="AV46" s="22" t="str">
        <f t="shared" si="7"/>
        <v>C</v>
      </c>
      <c r="AW46" s="21"/>
      <c r="AX46" s="21"/>
      <c r="AY46" s="21"/>
      <c r="AZ46" s="21"/>
      <c r="BA46" s="21"/>
      <c r="BB46" s="20"/>
      <c r="BC46" s="20"/>
    </row>
    <row r="47" spans="1:55">
      <c r="A47" s="20" t="str">
        <f>Criteres!B44</f>
        <v>Tableaux</v>
      </c>
      <c r="B47" s="20" t="str">
        <f>Criteres!C44</f>
        <v>5.5</v>
      </c>
      <c r="C47" s="20" t="str">
        <f>Criteres!D44</f>
        <v>A</v>
      </c>
      <c r="D47" s="20" t="str">
        <f>'P01'!E44</f>
        <v>NA</v>
      </c>
      <c r="E47" s="20" t="str">
        <f>'P02'!E44</f>
        <v>NA</v>
      </c>
      <c r="F47" s="20" t="str">
        <f>'P03'!E44</f>
        <v>NA</v>
      </c>
      <c r="G47" s="20" t="str">
        <f>'P04'!E44</f>
        <v>NA</v>
      </c>
      <c r="H47" s="20" t="str">
        <f>'P05'!E44</f>
        <v>NA</v>
      </c>
      <c r="I47" s="20" t="str">
        <f>'P06'!E44</f>
        <v>NA</v>
      </c>
      <c r="J47" s="20" t="str">
        <f>'P07'!E44</f>
        <v>NA</v>
      </c>
      <c r="K47" s="20" t="str">
        <f>'P08'!E44</f>
        <v>NA</v>
      </c>
      <c r="L47" s="20" t="str">
        <f>'P09'!E44</f>
        <v>NA</v>
      </c>
      <c r="M47" s="20" t="str">
        <f>'P10'!E44</f>
        <v>NA</v>
      </c>
      <c r="N47" s="20" t="str">
        <f>'P11'!E44</f>
        <v>NT</v>
      </c>
      <c r="O47" s="20" t="str">
        <f>'P12'!E44</f>
        <v>NA</v>
      </c>
      <c r="P47" s="20" t="str">
        <f>'P13'!E44</f>
        <v>NA</v>
      </c>
      <c r="Q47" s="20" t="str">
        <f>'P14'!E44</f>
        <v>NA</v>
      </c>
      <c r="R47" s="20" t="str">
        <f>'P15'!E44</f>
        <v>NA</v>
      </c>
      <c r="S47" s="20" t="str">
        <f>'P16'!E44</f>
        <v>NA</v>
      </c>
      <c r="T47" s="20" t="str">
        <f>'P17'!E44</f>
        <v>NA</v>
      </c>
      <c r="U47" s="20" t="str">
        <f>'P18'!E44</f>
        <v>NA</v>
      </c>
      <c r="V47" s="20" t="str">
        <f>'P19'!E44</f>
        <v>NA</v>
      </c>
      <c r="W47" s="20" t="str">
        <f>'P20'!E44</f>
        <v>NA</v>
      </c>
      <c r="X47" s="20" t="str">
        <f>'P21'!E44</f>
        <v>NA</v>
      </c>
      <c r="Y47" s="20" t="str">
        <f>'P22'!E44</f>
        <v>NA</v>
      </c>
      <c r="Z47" s="20" t="str">
        <f>'P23'!$E44</f>
        <v>NA</v>
      </c>
      <c r="AA47" s="20" t="str">
        <f>'P24'!$E44</f>
        <v>NA</v>
      </c>
      <c r="AB47" s="20" t="str">
        <f>'P25'!$E44</f>
        <v>NT</v>
      </c>
      <c r="AC47" s="20" t="str">
        <f>'P26'!$E44</f>
        <v>NA</v>
      </c>
      <c r="AD47" s="20" t="str">
        <f>'P27'!$E44</f>
        <v>NA</v>
      </c>
      <c r="AE47" s="20" t="str">
        <f>'P28'!$E44</f>
        <v>NA</v>
      </c>
      <c r="AF47" s="20" t="str">
        <f>'P29'!$E44</f>
        <v>NA</v>
      </c>
      <c r="AG47" s="20" t="str">
        <f>'P30'!$E44</f>
        <v>NA</v>
      </c>
      <c r="AH47" s="20" t="str">
        <f>'P31'!$E44</f>
        <v>NA</v>
      </c>
      <c r="AI47" s="20" t="str">
        <f>'P32'!$E44</f>
        <v>NA</v>
      </c>
      <c r="AJ47" s="20" t="str">
        <f>'P33'!$E44</f>
        <v>NA</v>
      </c>
      <c r="AK47" s="20" t="str">
        <f>'P34'!$E44</f>
        <v>C</v>
      </c>
      <c r="AL47" s="20" t="str">
        <f>'P35'!$E44</f>
        <v>NA</v>
      </c>
      <c r="AM47" s="20" t="str">
        <f>'P36'!$E44</f>
        <v>NA</v>
      </c>
      <c r="AN47" s="20" t="str">
        <f>'P37'!$E44</f>
        <v>NA</v>
      </c>
      <c r="AO47" s="20" t="str">
        <f>'P38'!$E44</f>
        <v>NT</v>
      </c>
      <c r="AP47" s="20" t="str">
        <f>'P39'!$E44</f>
        <v>NT</v>
      </c>
      <c r="AQ47" s="20" t="str">
        <f>'P40'!$E44</f>
        <v>NT</v>
      </c>
      <c r="AR47" s="20">
        <v>41</v>
      </c>
      <c r="AS47" s="21">
        <f>COUNTIF(BaseDeCalcul!D47:AQ47,"C")</f>
        <v>1</v>
      </c>
      <c r="AT47" s="21">
        <f>COUNTIF(BaseDeCalcul!D47:AQ47,"NC")</f>
        <v>0</v>
      </c>
      <c r="AU47" s="21">
        <f>COUNTIF(BaseDeCalcul!D47:AQ47,"NA")</f>
        <v>34</v>
      </c>
      <c r="AV47" s="22" t="str">
        <f t="shared" si="7"/>
        <v>C</v>
      </c>
      <c r="AW47" s="21"/>
      <c r="AX47" s="21"/>
      <c r="AY47" s="21"/>
      <c r="AZ47" s="21"/>
      <c r="BA47" s="21"/>
      <c r="BB47" s="20"/>
      <c r="BC47" s="20"/>
    </row>
    <row r="48" spans="1:55">
      <c r="A48" s="20" t="str">
        <f>Criteres!B45</f>
        <v>Tableaux</v>
      </c>
      <c r="B48" s="20" t="str">
        <f>Criteres!C45</f>
        <v>5.6</v>
      </c>
      <c r="C48" s="20" t="str">
        <f>Criteres!D45</f>
        <v>A</v>
      </c>
      <c r="D48" s="20" t="str">
        <f>'P01'!E45</f>
        <v>NA</v>
      </c>
      <c r="E48" s="20" t="str">
        <f>'P02'!E45</f>
        <v>NA</v>
      </c>
      <c r="F48" s="20" t="str">
        <f>'P03'!E45</f>
        <v>NA</v>
      </c>
      <c r="G48" s="20" t="str">
        <f>'P04'!E45</f>
        <v>NA</v>
      </c>
      <c r="H48" s="20" t="str">
        <f>'P05'!E45</f>
        <v>NA</v>
      </c>
      <c r="I48" s="20" t="str">
        <f>'P06'!E45</f>
        <v>NA</v>
      </c>
      <c r="J48" s="20" t="str">
        <f>'P07'!E45</f>
        <v>NA</v>
      </c>
      <c r="K48" s="20" t="str">
        <f>'P08'!E45</f>
        <v>NA</v>
      </c>
      <c r="L48" s="20" t="str">
        <f>'P09'!E45</f>
        <v>NA</v>
      </c>
      <c r="M48" s="20" t="str">
        <f>'P10'!E45</f>
        <v>NA</v>
      </c>
      <c r="N48" s="20" t="str">
        <f>'P11'!E45</f>
        <v>NT</v>
      </c>
      <c r="O48" s="20" t="str">
        <f>'P12'!E45</f>
        <v>NA</v>
      </c>
      <c r="P48" s="20" t="str">
        <f>'P13'!E45</f>
        <v>NA</v>
      </c>
      <c r="Q48" s="20" t="str">
        <f>'P14'!E45</f>
        <v>NA</v>
      </c>
      <c r="R48" s="20" t="str">
        <f>'P15'!E45</f>
        <v>NA</v>
      </c>
      <c r="S48" s="20" t="str">
        <f>'P16'!E45</f>
        <v>NA</v>
      </c>
      <c r="T48" s="20" t="str">
        <f>'P17'!E45</f>
        <v>NA</v>
      </c>
      <c r="U48" s="20" t="str">
        <f>'P18'!E45</f>
        <v>NA</v>
      </c>
      <c r="V48" s="20" t="str">
        <f>'P19'!E45</f>
        <v>NA</v>
      </c>
      <c r="W48" s="20" t="str">
        <f>'P20'!E45</f>
        <v>NA</v>
      </c>
      <c r="X48" s="20" t="str">
        <f>'P21'!E45</f>
        <v>NA</v>
      </c>
      <c r="Y48" s="20" t="str">
        <f>'P22'!E45</f>
        <v>NA</v>
      </c>
      <c r="Z48" s="20" t="str">
        <f>'P23'!$E45</f>
        <v>NA</v>
      </c>
      <c r="AA48" s="20" t="str">
        <f>'P24'!$E45</f>
        <v>C</v>
      </c>
      <c r="AB48" s="20" t="str">
        <f>'P25'!$E45</f>
        <v>NT</v>
      </c>
      <c r="AC48" s="20" t="str">
        <f>'P26'!$E45</f>
        <v>NA</v>
      </c>
      <c r="AD48" s="20" t="str">
        <f>'P27'!$E45</f>
        <v>NA</v>
      </c>
      <c r="AE48" s="20" t="str">
        <f>'P28'!$E45</f>
        <v>NA</v>
      </c>
      <c r="AF48" s="20" t="str">
        <f>'P29'!$E45</f>
        <v>NA</v>
      </c>
      <c r="AG48" s="20" t="str">
        <f>'P30'!$E45</f>
        <v>NA</v>
      </c>
      <c r="AH48" s="20" t="str">
        <f>'P31'!$E45</f>
        <v>NA</v>
      </c>
      <c r="AI48" s="20" t="str">
        <f>'P32'!$E45</f>
        <v>NA</v>
      </c>
      <c r="AJ48" s="20" t="str">
        <f>'P33'!$E45</f>
        <v>NA</v>
      </c>
      <c r="AK48" s="20" t="str">
        <f>'P34'!$E45</f>
        <v>C</v>
      </c>
      <c r="AL48" s="20" t="str">
        <f>'P35'!$E45</f>
        <v>NA</v>
      </c>
      <c r="AM48" s="20" t="str">
        <f>'P36'!$E45</f>
        <v>NA</v>
      </c>
      <c r="AN48" s="20" t="str">
        <f>'P37'!$E45</f>
        <v>NA</v>
      </c>
      <c r="AO48" s="20" t="str">
        <f>'P38'!$E45</f>
        <v>NT</v>
      </c>
      <c r="AP48" s="20" t="str">
        <f>'P39'!$E45</f>
        <v>NT</v>
      </c>
      <c r="AQ48" s="20" t="str">
        <f>'P40'!$E45</f>
        <v>NT</v>
      </c>
      <c r="AR48" s="20">
        <v>42</v>
      </c>
      <c r="AS48" s="21">
        <f>COUNTIF(BaseDeCalcul!D48:AQ48,"C")</f>
        <v>2</v>
      </c>
      <c r="AT48" s="21">
        <f>COUNTIF(BaseDeCalcul!D48:AQ48,"NC")</f>
        <v>0</v>
      </c>
      <c r="AU48" s="21">
        <f>COUNTIF(BaseDeCalcul!D48:AQ48,"NA")</f>
        <v>33</v>
      </c>
      <c r="AV48" s="22" t="str">
        <f t="shared" si="7"/>
        <v>C</v>
      </c>
      <c r="AW48" s="21"/>
      <c r="AX48" s="21"/>
      <c r="AY48" s="21"/>
      <c r="AZ48" s="21"/>
      <c r="BA48" s="21"/>
      <c r="BB48" s="20"/>
      <c r="BC48" s="20"/>
    </row>
    <row r="49" spans="1:55">
      <c r="A49" s="20" t="str">
        <f>Criteres!B46</f>
        <v>Tableaux</v>
      </c>
      <c r="B49" s="20" t="str">
        <f>Criteres!C46</f>
        <v>5.7</v>
      </c>
      <c r="C49" s="20" t="str">
        <f>Criteres!D46</f>
        <v>A</v>
      </c>
      <c r="D49" s="20" t="str">
        <f>'P01'!E46</f>
        <v>NA</v>
      </c>
      <c r="E49" s="20" t="str">
        <f>'P02'!E46</f>
        <v>NA</v>
      </c>
      <c r="F49" s="20" t="str">
        <f>'P03'!E46</f>
        <v>NA</v>
      </c>
      <c r="G49" s="20" t="str">
        <f>'P04'!E46</f>
        <v>NA</v>
      </c>
      <c r="H49" s="20" t="str">
        <f>'P05'!E46</f>
        <v>NA</v>
      </c>
      <c r="I49" s="20" t="str">
        <f>'P06'!E46</f>
        <v>NA</v>
      </c>
      <c r="J49" s="20" t="str">
        <f>'P07'!E46</f>
        <v>NA</v>
      </c>
      <c r="K49" s="20" t="str">
        <f>'P08'!E46</f>
        <v>NA</v>
      </c>
      <c r="L49" s="20" t="str">
        <f>'P09'!E46</f>
        <v>NA</v>
      </c>
      <c r="M49" s="20" t="str">
        <f>'P10'!E46</f>
        <v>NA</v>
      </c>
      <c r="N49" s="20" t="str">
        <f>'P11'!E46</f>
        <v>NT</v>
      </c>
      <c r="O49" s="20" t="str">
        <f>'P12'!E46</f>
        <v>NA</v>
      </c>
      <c r="P49" s="20" t="str">
        <f>'P13'!E46</f>
        <v>NA</v>
      </c>
      <c r="Q49" s="20" t="str">
        <f>'P14'!E46</f>
        <v>NA</v>
      </c>
      <c r="R49" s="20" t="str">
        <f>'P15'!E46</f>
        <v>NA</v>
      </c>
      <c r="S49" s="20" t="str">
        <f>'P16'!E46</f>
        <v>NA</v>
      </c>
      <c r="T49" s="20" t="str">
        <f>'P17'!E46</f>
        <v>NA</v>
      </c>
      <c r="U49" s="20" t="str">
        <f>'P18'!E46</f>
        <v>NA</v>
      </c>
      <c r="V49" s="20" t="str">
        <f>'P19'!E46</f>
        <v>NA</v>
      </c>
      <c r="W49" s="20" t="str">
        <f>'P20'!E46</f>
        <v>NA</v>
      </c>
      <c r="X49" s="20" t="str">
        <f>'P21'!E46</f>
        <v>NA</v>
      </c>
      <c r="Y49" s="20" t="str">
        <f>'P22'!E46</f>
        <v>NA</v>
      </c>
      <c r="Z49" s="20" t="str">
        <f>'P23'!$E46</f>
        <v>NA</v>
      </c>
      <c r="AA49" s="20" t="str">
        <f>'P24'!$E46</f>
        <v>NA</v>
      </c>
      <c r="AB49" s="20" t="str">
        <f>'P25'!$E46</f>
        <v>NT</v>
      </c>
      <c r="AC49" s="20" t="str">
        <f>'P26'!$E46</f>
        <v>NA</v>
      </c>
      <c r="AD49" s="20" t="str">
        <f>'P27'!$E46</f>
        <v>NA</v>
      </c>
      <c r="AE49" s="20" t="str">
        <f>'P28'!$E46</f>
        <v>NA</v>
      </c>
      <c r="AF49" s="20" t="str">
        <f>'P29'!$E46</f>
        <v>NA</v>
      </c>
      <c r="AG49" s="20" t="str">
        <f>'P30'!$E46</f>
        <v>NA</v>
      </c>
      <c r="AH49" s="20" t="str">
        <f>'P31'!$E46</f>
        <v>NA</v>
      </c>
      <c r="AI49" s="20" t="str">
        <f>'P32'!$E46</f>
        <v>NA</v>
      </c>
      <c r="AJ49" s="20" t="str">
        <f>'P33'!$E46</f>
        <v>NA</v>
      </c>
      <c r="AK49" s="20" t="str">
        <f>'P34'!$E46</f>
        <v>C</v>
      </c>
      <c r="AL49" s="20" t="str">
        <f>'P35'!$E46</f>
        <v>NA</v>
      </c>
      <c r="AM49" s="20" t="str">
        <f>'P36'!$E46</f>
        <v>NA</v>
      </c>
      <c r="AN49" s="20" t="str">
        <f>'P37'!$E46</f>
        <v>NA</v>
      </c>
      <c r="AO49" s="20" t="str">
        <f>'P38'!$E46</f>
        <v>NT</v>
      </c>
      <c r="AP49" s="20" t="str">
        <f>'P39'!$E46</f>
        <v>NT</v>
      </c>
      <c r="AQ49" s="20" t="str">
        <f>'P40'!$E46</f>
        <v>NT</v>
      </c>
      <c r="AR49" s="20">
        <v>43</v>
      </c>
      <c r="AS49" s="21">
        <f>COUNTIF(BaseDeCalcul!D49:AQ49,"C")</f>
        <v>1</v>
      </c>
      <c r="AT49" s="21">
        <f>COUNTIF(BaseDeCalcul!D49:AQ49,"NC")</f>
        <v>0</v>
      </c>
      <c r="AU49" s="21">
        <f>COUNTIF(BaseDeCalcul!D49:AQ49,"NA")</f>
        <v>34</v>
      </c>
      <c r="AV49" s="22" t="str">
        <f t="shared" si="7"/>
        <v>C</v>
      </c>
      <c r="AW49" s="21"/>
      <c r="AX49" s="21"/>
      <c r="AY49" s="21"/>
      <c r="AZ49" s="21"/>
      <c r="BA49" s="21"/>
      <c r="BB49" s="20"/>
      <c r="BC49" s="20"/>
    </row>
    <row r="50" spans="1:55">
      <c r="A50" s="20" t="str">
        <f>Criteres!B47</f>
        <v>Tableaux</v>
      </c>
      <c r="B50" s="20" t="str">
        <f>Criteres!C47</f>
        <v>5.8</v>
      </c>
      <c r="C50" s="20" t="str">
        <f>Criteres!D47</f>
        <v>A</v>
      </c>
      <c r="D50" s="20" t="str">
        <f>'P01'!E47</f>
        <v>NA</v>
      </c>
      <c r="E50" s="20" t="str">
        <f>'P02'!E47</f>
        <v>NA</v>
      </c>
      <c r="F50" s="20" t="str">
        <f>'P03'!E47</f>
        <v>NA</v>
      </c>
      <c r="G50" s="20" t="str">
        <f>'P04'!E47</f>
        <v>NA</v>
      </c>
      <c r="H50" s="20" t="str">
        <f>'P05'!E47</f>
        <v>NA</v>
      </c>
      <c r="I50" s="20" t="str">
        <f>'P06'!E47</f>
        <v>NA</v>
      </c>
      <c r="J50" s="20" t="str">
        <f>'P07'!E47</f>
        <v>NA</v>
      </c>
      <c r="K50" s="20" t="str">
        <f>'P08'!E47</f>
        <v>NA</v>
      </c>
      <c r="L50" s="20" t="str">
        <f>'P09'!E47</f>
        <v>NA</v>
      </c>
      <c r="M50" s="20" t="str">
        <f>'P10'!E47</f>
        <v>NA</v>
      </c>
      <c r="N50" s="20" t="str">
        <f>'P11'!E47</f>
        <v>NT</v>
      </c>
      <c r="O50" s="20" t="str">
        <f>'P12'!E47</f>
        <v>NA</v>
      </c>
      <c r="P50" s="20" t="str">
        <f>'P13'!E47</f>
        <v>NA</v>
      </c>
      <c r="Q50" s="20" t="str">
        <f>'P14'!E47</f>
        <v>NA</v>
      </c>
      <c r="R50" s="20" t="str">
        <f>'P15'!E47</f>
        <v>NA</v>
      </c>
      <c r="S50" s="20" t="str">
        <f>'P16'!E47</f>
        <v>NA</v>
      </c>
      <c r="T50" s="20" t="str">
        <f>'P17'!E47</f>
        <v>NA</v>
      </c>
      <c r="U50" s="20" t="str">
        <f>'P18'!E47</f>
        <v>NA</v>
      </c>
      <c r="V50" s="20" t="str">
        <f>'P19'!E47</f>
        <v>NA</v>
      </c>
      <c r="W50" s="20" t="str">
        <f>'P20'!E47</f>
        <v>NA</v>
      </c>
      <c r="X50" s="20" t="str">
        <f>'P21'!E47</f>
        <v>NA</v>
      </c>
      <c r="Y50" s="20" t="str">
        <f>'P22'!E47</f>
        <v>NA</v>
      </c>
      <c r="Z50" s="20" t="str">
        <f>'P23'!$E47</f>
        <v>NA</v>
      </c>
      <c r="AA50" s="20" t="str">
        <f>'P24'!$E47</f>
        <v>NA</v>
      </c>
      <c r="AB50" s="20" t="str">
        <f>'P25'!$E47</f>
        <v>NT</v>
      </c>
      <c r="AC50" s="20" t="str">
        <f>'P26'!$E47</f>
        <v>NA</v>
      </c>
      <c r="AD50" s="20" t="str">
        <f>'P27'!$E47</f>
        <v>NA</v>
      </c>
      <c r="AE50" s="20" t="str">
        <f>'P28'!$E47</f>
        <v>NA</v>
      </c>
      <c r="AF50" s="20" t="str">
        <f>'P29'!$E47</f>
        <v>NA</v>
      </c>
      <c r="AG50" s="20" t="str">
        <f>'P30'!$E47</f>
        <v>NA</v>
      </c>
      <c r="AH50" s="20" t="str">
        <f>'P31'!$E47</f>
        <v>NA</v>
      </c>
      <c r="AI50" s="20" t="str">
        <f>'P32'!$E47</f>
        <v>NA</v>
      </c>
      <c r="AJ50" s="20" t="str">
        <f>'P33'!$E47</f>
        <v>NA</v>
      </c>
      <c r="AK50" s="20" t="str">
        <f>'P34'!$E47</f>
        <v>NA</v>
      </c>
      <c r="AL50" s="20" t="str">
        <f>'P35'!$E47</f>
        <v>NA</v>
      </c>
      <c r="AM50" s="20" t="str">
        <f>'P36'!$E47</f>
        <v>NA</v>
      </c>
      <c r="AN50" s="20" t="str">
        <f>'P37'!$E47</f>
        <v>NA</v>
      </c>
      <c r="AO50" s="20" t="str">
        <f>'P38'!$E47</f>
        <v>NT</v>
      </c>
      <c r="AP50" s="20" t="str">
        <f>'P39'!$E47</f>
        <v>NT</v>
      </c>
      <c r="AQ50" s="20" t="str">
        <f>'P40'!$E47</f>
        <v>NT</v>
      </c>
      <c r="AR50" s="20">
        <v>44</v>
      </c>
      <c r="AS50" s="21">
        <f>COUNTIF(BaseDeCalcul!D50:AQ50,"C")</f>
        <v>0</v>
      </c>
      <c r="AT50" s="21">
        <f>COUNTIF(BaseDeCalcul!D50:AQ50,"NC")</f>
        <v>0</v>
      </c>
      <c r="AU50" s="21">
        <f>COUNTIF(BaseDeCalcul!D50:AQ50,"NA")</f>
        <v>35</v>
      </c>
      <c r="AV50" s="22" t="str">
        <f t="shared" si="7"/>
        <v>NA</v>
      </c>
      <c r="AW50" s="21"/>
      <c r="AX50" s="21"/>
      <c r="AY50" s="21"/>
      <c r="AZ50" s="21"/>
      <c r="BA50" s="21"/>
      <c r="BB50" s="20"/>
      <c r="BC50" s="20"/>
    </row>
    <row r="51" spans="1:55">
      <c r="A51" s="20" t="str">
        <f>Criteres!B48</f>
        <v>Liens</v>
      </c>
      <c r="B51" s="20" t="str">
        <f>Criteres!C48</f>
        <v>6.1</v>
      </c>
      <c r="C51" s="20" t="str">
        <f>Criteres!D48</f>
        <v>A</v>
      </c>
      <c r="D51" s="20" t="str">
        <f>'P01'!E48</f>
        <v>C</v>
      </c>
      <c r="E51" s="20" t="str">
        <f>'P02'!E48</f>
        <v>C</v>
      </c>
      <c r="F51" s="20" t="str">
        <f>'P03'!E48</f>
        <v>C</v>
      </c>
      <c r="G51" s="20" t="str">
        <f>'P04'!E48</f>
        <v>C</v>
      </c>
      <c r="H51" s="20" t="str">
        <f>'P05'!E48</f>
        <v>C</v>
      </c>
      <c r="I51" s="20" t="str">
        <f>'P06'!E48</f>
        <v>C</v>
      </c>
      <c r="J51" s="20" t="str">
        <f>'P07'!E48</f>
        <v>C</v>
      </c>
      <c r="K51" s="20" t="str">
        <f>'P08'!E48</f>
        <v>C</v>
      </c>
      <c r="L51" s="20" t="str">
        <f>'P09'!E48</f>
        <v>C</v>
      </c>
      <c r="M51" s="20" t="str">
        <f>'P10'!E48</f>
        <v>C</v>
      </c>
      <c r="N51" s="20" t="str">
        <f>'P11'!E48</f>
        <v>NT</v>
      </c>
      <c r="O51" s="20" t="str">
        <f>'P12'!E48</f>
        <v>C</v>
      </c>
      <c r="P51" s="20" t="str">
        <f>'P13'!E48</f>
        <v>C</v>
      </c>
      <c r="Q51" s="20" t="str">
        <f>'P14'!E48</f>
        <v>C</v>
      </c>
      <c r="R51" s="20" t="str">
        <f>'P15'!E48</f>
        <v>NA</v>
      </c>
      <c r="S51" s="20" t="str">
        <f>'P16'!E48</f>
        <v>C</v>
      </c>
      <c r="T51" s="20" t="str">
        <f>'P17'!E48</f>
        <v>NA</v>
      </c>
      <c r="U51" s="20" t="str">
        <f>'P18'!E48</f>
        <v>NA</v>
      </c>
      <c r="V51" s="20" t="str">
        <f>'P19'!E48</f>
        <v>C</v>
      </c>
      <c r="W51" s="20" t="str">
        <f>'P20'!E48</f>
        <v>C</v>
      </c>
      <c r="X51" s="20" t="str">
        <f>'P21'!E48</f>
        <v>C</v>
      </c>
      <c r="Y51" s="20" t="str">
        <f>'P22'!E48</f>
        <v>C</v>
      </c>
      <c r="Z51" s="20" t="str">
        <f>'P23'!$E48</f>
        <v>C</v>
      </c>
      <c r="AA51" s="20" t="str">
        <f>'P24'!$E48</f>
        <v>C</v>
      </c>
      <c r="AB51" s="20" t="str">
        <f>'P25'!$E48</f>
        <v>NT</v>
      </c>
      <c r="AC51" s="20" t="str">
        <f>'P26'!$E48</f>
        <v>C</v>
      </c>
      <c r="AD51" s="20" t="str">
        <f>'P27'!$E48</f>
        <v>C</v>
      </c>
      <c r="AE51" s="20" t="str">
        <f>'P28'!$E48</f>
        <v>C</v>
      </c>
      <c r="AF51" s="20" t="str">
        <f>'P29'!$E48</f>
        <v>C</v>
      </c>
      <c r="AG51" s="20" t="str">
        <f>'P30'!$E48</f>
        <v>C</v>
      </c>
      <c r="AH51" s="20" t="str">
        <f>'P31'!$E48</f>
        <v>C</v>
      </c>
      <c r="AI51" s="20" t="str">
        <f>'P32'!$E48</f>
        <v>C</v>
      </c>
      <c r="AJ51" s="20" t="str">
        <f>'P33'!$E48</f>
        <v>C</v>
      </c>
      <c r="AK51" s="20" t="str">
        <f>'P34'!$E48</f>
        <v>C</v>
      </c>
      <c r="AL51" s="20" t="str">
        <f>'P35'!$E48</f>
        <v>C</v>
      </c>
      <c r="AM51" s="20" t="str">
        <f>'P36'!$E48</f>
        <v>C</v>
      </c>
      <c r="AN51" s="20" t="str">
        <f>'P37'!$E48</f>
        <v>NA</v>
      </c>
      <c r="AO51" s="20" t="str">
        <f>'P38'!$E48</f>
        <v>NT</v>
      </c>
      <c r="AP51" s="20" t="str">
        <f>'P39'!$E48</f>
        <v>NT</v>
      </c>
      <c r="AQ51" s="20" t="str">
        <f>'P40'!$E48</f>
        <v>NT</v>
      </c>
      <c r="AR51" s="20">
        <v>45</v>
      </c>
      <c r="AS51" s="21">
        <f>COUNTIF(BaseDeCalcul!D51:AQ51,"C")</f>
        <v>31</v>
      </c>
      <c r="AT51" s="21">
        <f>COUNTIF(BaseDeCalcul!D51:AQ51,"NC")</f>
        <v>0</v>
      </c>
      <c r="AU51" s="21">
        <f>COUNTIF(BaseDeCalcul!D51:AQ51,"NA")</f>
        <v>4</v>
      </c>
      <c r="AV51" s="22" t="str">
        <f t="shared" si="7"/>
        <v>C</v>
      </c>
      <c r="AW51" s="21"/>
      <c r="AX51" s="21"/>
      <c r="AY51" s="21"/>
      <c r="AZ51" s="21"/>
      <c r="BA51" s="21"/>
      <c r="BB51" s="20"/>
      <c r="BC51" s="20"/>
    </row>
    <row r="52" spans="1:55">
      <c r="A52" s="20" t="str">
        <f>Criteres!B49</f>
        <v>Liens</v>
      </c>
      <c r="B52" s="20" t="str">
        <f>Criteres!C49</f>
        <v>6.2</v>
      </c>
      <c r="C52" s="20" t="str">
        <f>Criteres!D49</f>
        <v>A</v>
      </c>
      <c r="D52" s="20" t="str">
        <f>'P01'!E49</f>
        <v>C</v>
      </c>
      <c r="E52" s="20" t="str">
        <f>'P02'!E49</f>
        <v>C</v>
      </c>
      <c r="F52" s="20" t="str">
        <f>'P03'!E49</f>
        <v>C</v>
      </c>
      <c r="G52" s="20" t="str">
        <f>'P04'!E49</f>
        <v>C</v>
      </c>
      <c r="H52" s="20" t="str">
        <f>'P05'!E49</f>
        <v>C</v>
      </c>
      <c r="I52" s="20" t="str">
        <f>'P06'!E49</f>
        <v>C</v>
      </c>
      <c r="J52" s="20" t="str">
        <f>'P07'!E49</f>
        <v>C</v>
      </c>
      <c r="K52" s="20" t="str">
        <f>'P08'!E49</f>
        <v>C</v>
      </c>
      <c r="L52" s="20" t="str">
        <f>'P09'!E49</f>
        <v>C</v>
      </c>
      <c r="M52" s="20" t="str">
        <f>'P10'!E49</f>
        <v>C</v>
      </c>
      <c r="N52" s="20" t="str">
        <f>'P11'!E49</f>
        <v>NT</v>
      </c>
      <c r="O52" s="20" t="str">
        <f>'P12'!E49</f>
        <v>C</v>
      </c>
      <c r="P52" s="20" t="str">
        <f>'P13'!E49</f>
        <v>C</v>
      </c>
      <c r="Q52" s="20" t="str">
        <f>'P14'!E49</f>
        <v>C</v>
      </c>
      <c r="R52" s="20" t="str">
        <f>'P15'!E49</f>
        <v>NA</v>
      </c>
      <c r="S52" s="20" t="str">
        <f>'P16'!E49</f>
        <v>C</v>
      </c>
      <c r="T52" s="20" t="str">
        <f>'P17'!E49</f>
        <v>NA</v>
      </c>
      <c r="U52" s="20" t="str">
        <f>'P18'!E49</f>
        <v>NA</v>
      </c>
      <c r="V52" s="20" t="str">
        <f>'P19'!E49</f>
        <v>C</v>
      </c>
      <c r="W52" s="20" t="str">
        <f>'P20'!E49</f>
        <v>C</v>
      </c>
      <c r="X52" s="20" t="str">
        <f>'P21'!E49</f>
        <v>C</v>
      </c>
      <c r="Y52" s="20" t="str">
        <f>'P22'!E49</f>
        <v>C</v>
      </c>
      <c r="Z52" s="20" t="str">
        <f>'P23'!$E49</f>
        <v>C</v>
      </c>
      <c r="AA52" s="20" t="str">
        <f>'P24'!$E49</f>
        <v>C</v>
      </c>
      <c r="AB52" s="20" t="str">
        <f>'P25'!$E49</f>
        <v>NT</v>
      </c>
      <c r="AC52" s="20" t="str">
        <f>'P26'!$E49</f>
        <v>C</v>
      </c>
      <c r="AD52" s="20" t="str">
        <f>'P27'!$E49</f>
        <v>C</v>
      </c>
      <c r="AE52" s="20" t="str">
        <f>'P28'!$E49</f>
        <v>C</v>
      </c>
      <c r="AF52" s="20" t="str">
        <f>'P29'!$E49</f>
        <v>C</v>
      </c>
      <c r="AG52" s="20" t="str">
        <f>'P30'!$E49</f>
        <v>C</v>
      </c>
      <c r="AH52" s="20" t="str">
        <f>'P31'!$E49</f>
        <v>C</v>
      </c>
      <c r="AI52" s="20" t="str">
        <f>'P32'!$E49</f>
        <v>C</v>
      </c>
      <c r="AJ52" s="20" t="str">
        <f>'P33'!$E49</f>
        <v>C</v>
      </c>
      <c r="AK52" s="20" t="str">
        <f>'P34'!$E49</f>
        <v>C</v>
      </c>
      <c r="AL52" s="20" t="str">
        <f>'P35'!$E49</f>
        <v>C</v>
      </c>
      <c r="AM52" s="20" t="str">
        <f>'P36'!$E49</f>
        <v>C</v>
      </c>
      <c r="AN52" s="20" t="str">
        <f>'P37'!$E49</f>
        <v>NA</v>
      </c>
      <c r="AO52" s="20" t="str">
        <f>'P38'!$E49</f>
        <v>NT</v>
      </c>
      <c r="AP52" s="20" t="str">
        <f>'P39'!$E49</f>
        <v>NT</v>
      </c>
      <c r="AQ52" s="20" t="str">
        <f>'P40'!$E49</f>
        <v>NT</v>
      </c>
      <c r="AR52" s="20">
        <v>46</v>
      </c>
      <c r="AS52" s="21">
        <f>COUNTIF(BaseDeCalcul!D52:AQ52,"C")</f>
        <v>31</v>
      </c>
      <c r="AT52" s="21">
        <f>COUNTIF(BaseDeCalcul!D52:AQ52,"NC")</f>
        <v>0</v>
      </c>
      <c r="AU52" s="21">
        <f>COUNTIF(BaseDeCalcul!D52:AQ52,"NA")</f>
        <v>4</v>
      </c>
      <c r="AV52" s="22" t="str">
        <f t="shared" si="7"/>
        <v>C</v>
      </c>
      <c r="AW52" s="21"/>
      <c r="AX52" s="21"/>
      <c r="AY52" s="21"/>
      <c r="AZ52" s="21"/>
      <c r="BA52" s="21"/>
      <c r="BB52" s="20"/>
      <c r="BC52" s="20"/>
    </row>
    <row r="53" spans="1:55">
      <c r="A53" s="20" t="str">
        <f>Criteres!B50</f>
        <v>Liens</v>
      </c>
      <c r="B53" s="20" t="str">
        <f>Criteres!C50</f>
        <v>6.3</v>
      </c>
      <c r="C53" s="20" t="str">
        <f>Criteres!D50</f>
        <v>AAA</v>
      </c>
      <c r="D53" s="20" t="str">
        <f>'P01'!E50</f>
        <v>NT</v>
      </c>
      <c r="E53" s="20" t="str">
        <f>'P02'!E50</f>
        <v>NT</v>
      </c>
      <c r="F53" s="20" t="str">
        <f>'P03'!E50</f>
        <v>NT</v>
      </c>
      <c r="G53" s="20" t="str">
        <f>'P04'!E50</f>
        <v>NT</v>
      </c>
      <c r="H53" s="20" t="str">
        <f>'P05'!E50</f>
        <v>NT</v>
      </c>
      <c r="I53" s="20" t="str">
        <f>'P06'!E50</f>
        <v>NT</v>
      </c>
      <c r="J53" s="20" t="str">
        <f>'P07'!E50</f>
        <v>NT</v>
      </c>
      <c r="K53" s="20" t="str">
        <f>'P08'!E50</f>
        <v>NT</v>
      </c>
      <c r="L53" s="20" t="str">
        <f>'P09'!E50</f>
        <v>NT</v>
      </c>
      <c r="M53" s="20" t="str">
        <f>'P10'!E50</f>
        <v>NT</v>
      </c>
      <c r="N53" s="20" t="str">
        <f>'P11'!E50</f>
        <v>NT</v>
      </c>
      <c r="O53" s="20" t="str">
        <f>'P12'!E50</f>
        <v>NT</v>
      </c>
      <c r="P53" s="20" t="str">
        <f>'P13'!E50</f>
        <v>NT</v>
      </c>
      <c r="Q53" s="20" t="str">
        <f>'P14'!E50</f>
        <v>NT</v>
      </c>
      <c r="R53" s="20" t="str">
        <f>'P15'!E50</f>
        <v>NT</v>
      </c>
      <c r="S53" s="20" t="str">
        <f>'P16'!E50</f>
        <v>NT</v>
      </c>
      <c r="T53" s="20" t="str">
        <f>'P17'!E50</f>
        <v>NT</v>
      </c>
      <c r="U53" s="20" t="str">
        <f>'P18'!E50</f>
        <v>NT</v>
      </c>
      <c r="V53" s="20" t="str">
        <f>'P19'!E50</f>
        <v>NT</v>
      </c>
      <c r="W53" s="20" t="str">
        <f>'P20'!E50</f>
        <v>NT</v>
      </c>
      <c r="X53" s="20" t="str">
        <f>'P21'!E50</f>
        <v>NT</v>
      </c>
      <c r="Y53" s="20" t="str">
        <f>'P22'!E50</f>
        <v>NT</v>
      </c>
      <c r="Z53" s="20" t="str">
        <f>'P23'!$E50</f>
        <v>NT</v>
      </c>
      <c r="AA53" s="20" t="str">
        <f>'P24'!$E50</f>
        <v>NT</v>
      </c>
      <c r="AB53" s="20" t="str">
        <f>'P25'!$E50</f>
        <v>NT</v>
      </c>
      <c r="AC53" s="20" t="str">
        <f>'P26'!$E50</f>
        <v>NT</v>
      </c>
      <c r="AD53" s="20" t="str">
        <f>'P27'!$E50</f>
        <v>NT</v>
      </c>
      <c r="AE53" s="20" t="str">
        <f>'P28'!$E50</f>
        <v>NT</v>
      </c>
      <c r="AF53" s="20" t="str">
        <f>'P29'!$E50</f>
        <v>NT</v>
      </c>
      <c r="AG53" s="20" t="str">
        <f>'P30'!$E50</f>
        <v>NT</v>
      </c>
      <c r="AH53" s="20" t="str">
        <f>'P31'!$E50</f>
        <v>NT</v>
      </c>
      <c r="AI53" s="20" t="str">
        <f>'P32'!$E50</f>
        <v>NT</v>
      </c>
      <c r="AJ53" s="20" t="str">
        <f>'P33'!$E50</f>
        <v>NT</v>
      </c>
      <c r="AK53" s="20" t="str">
        <f>'P34'!$E50</f>
        <v>NT</v>
      </c>
      <c r="AL53" s="20" t="str">
        <f>'P35'!$E50</f>
        <v>NT</v>
      </c>
      <c r="AM53" s="20" t="str">
        <f>'P36'!$E50</f>
        <v>NT</v>
      </c>
      <c r="AN53" s="20" t="str">
        <f>'P37'!$E50</f>
        <v>NT</v>
      </c>
      <c r="AO53" s="20" t="str">
        <f>'P38'!$E50</f>
        <v>NT</v>
      </c>
      <c r="AP53" s="20" t="str">
        <f>'P39'!$E50</f>
        <v>NT</v>
      </c>
      <c r="AQ53" s="20" t="str">
        <f>'P40'!$E50</f>
        <v>NT</v>
      </c>
      <c r="AR53" s="20">
        <v>47</v>
      </c>
      <c r="AS53" s="21">
        <f>COUNTIF(BaseDeCalcul!D53:AQ53,"C")</f>
        <v>0</v>
      </c>
      <c r="AT53" s="21">
        <f>COUNTIF(BaseDeCalcul!D53:AQ53,"NC")</f>
        <v>0</v>
      </c>
      <c r="AU53" s="21">
        <f>COUNTIF(BaseDeCalcul!D53:AQ53,"NA")</f>
        <v>0</v>
      </c>
      <c r="AV53" s="22" t="str">
        <f t="shared" si="7"/>
        <v>NT</v>
      </c>
      <c r="AW53" s="21"/>
      <c r="AX53" s="21"/>
      <c r="AY53" s="21"/>
      <c r="AZ53" s="21"/>
      <c r="BA53" s="21"/>
      <c r="BB53" s="20"/>
      <c r="BC53" s="20"/>
    </row>
    <row r="54" spans="1:55">
      <c r="A54" s="20" t="str">
        <f>Criteres!B51</f>
        <v>Script</v>
      </c>
      <c r="B54" s="20" t="str">
        <f>Criteres!C51</f>
        <v>7.1</v>
      </c>
      <c r="C54" s="20" t="str">
        <f>Criteres!D51</f>
        <v>A</v>
      </c>
      <c r="D54" s="20" t="str">
        <f>'P01'!E51</f>
        <v>NC</v>
      </c>
      <c r="E54" s="20" t="str">
        <f>'P02'!E51</f>
        <v>C</v>
      </c>
      <c r="F54" s="20" t="str">
        <f>'P03'!E51</f>
        <v>NA</v>
      </c>
      <c r="G54" s="20" t="str">
        <f>'P04'!E51</f>
        <v>NC</v>
      </c>
      <c r="H54" s="20" t="str">
        <f>'P05'!E51</f>
        <v>C</v>
      </c>
      <c r="I54" s="20" t="str">
        <f>'P06'!E51</f>
        <v>NC</v>
      </c>
      <c r="J54" s="20" t="str">
        <f>'P07'!E51</f>
        <v>NC</v>
      </c>
      <c r="K54" s="20" t="str">
        <f>'P08'!E51</f>
        <v>C</v>
      </c>
      <c r="L54" s="20" t="str">
        <f>'P09'!E51</f>
        <v>NA</v>
      </c>
      <c r="M54" s="20" t="str">
        <f>'P10'!E51</f>
        <v>NA</v>
      </c>
      <c r="N54" s="20" t="str">
        <f>'P11'!E51</f>
        <v>NT</v>
      </c>
      <c r="O54" s="20" t="str">
        <f>'P12'!E51</f>
        <v>NA</v>
      </c>
      <c r="P54" s="20" t="str">
        <f>'P13'!E51</f>
        <v>NA</v>
      </c>
      <c r="Q54" s="20" t="str">
        <f>'P14'!E51</f>
        <v>NA</v>
      </c>
      <c r="R54" s="20" t="str">
        <f>'P15'!E51</f>
        <v>C</v>
      </c>
      <c r="S54" s="20" t="str">
        <f>'P16'!E51</f>
        <v>NA</v>
      </c>
      <c r="T54" s="20" t="str">
        <f>'P17'!E51</f>
        <v>NA</v>
      </c>
      <c r="U54" s="20" t="str">
        <f>'P18'!E51</f>
        <v>NC</v>
      </c>
      <c r="V54" s="20" t="str">
        <f>'P19'!E51</f>
        <v>NA</v>
      </c>
      <c r="W54" s="20" t="str">
        <f>'P20'!E51</f>
        <v>NA</v>
      </c>
      <c r="X54" s="20" t="str">
        <f>'P21'!E51</f>
        <v>C</v>
      </c>
      <c r="Y54" s="20" t="str">
        <f>'P22'!E51</f>
        <v>NA</v>
      </c>
      <c r="Z54" s="20" t="str">
        <f>'P23'!$E51</f>
        <v>NC</v>
      </c>
      <c r="AA54" s="20" t="str">
        <f>'P24'!$E51</f>
        <v>NA</v>
      </c>
      <c r="AB54" s="20" t="str">
        <f>'P25'!$E51</f>
        <v>NT</v>
      </c>
      <c r="AC54" s="20" t="str">
        <f>'P26'!$E51</f>
        <v>NC</v>
      </c>
      <c r="AD54" s="20" t="str">
        <f>'P27'!$E51</f>
        <v>NA</v>
      </c>
      <c r="AE54" s="20" t="str">
        <f>'P28'!$E51</f>
        <v>NA</v>
      </c>
      <c r="AF54" s="20" t="str">
        <f>'P29'!$E51</f>
        <v>C</v>
      </c>
      <c r="AG54" s="20" t="str">
        <f>'P30'!$E51</f>
        <v>NC</v>
      </c>
      <c r="AH54" s="20" t="str">
        <f>'P31'!$E51</f>
        <v>NA</v>
      </c>
      <c r="AI54" s="20" t="str">
        <f>'P32'!$E51</f>
        <v>NA</v>
      </c>
      <c r="AJ54" s="20" t="str">
        <f>'P33'!$E51</f>
        <v>NA</v>
      </c>
      <c r="AK54" s="20" t="str">
        <f>'P34'!$E51</f>
        <v>NA</v>
      </c>
      <c r="AL54" s="20" t="str">
        <f>'P35'!$E51</f>
        <v>NA</v>
      </c>
      <c r="AM54" s="20" t="str">
        <f>'P36'!$E51</f>
        <v>NA</v>
      </c>
      <c r="AN54" s="20" t="str">
        <f>'P37'!$E51</f>
        <v>NA</v>
      </c>
      <c r="AO54" s="20" t="str">
        <f>'P38'!$E51</f>
        <v>NT</v>
      </c>
      <c r="AP54" s="20" t="str">
        <f>'P39'!$E51</f>
        <v>NT</v>
      </c>
      <c r="AQ54" s="20" t="str">
        <f>'P40'!$E51</f>
        <v>NT</v>
      </c>
      <c r="AR54" s="20">
        <v>48</v>
      </c>
      <c r="AS54" s="21">
        <f>COUNTIF(BaseDeCalcul!D54:AQ54,"C")</f>
        <v>6</v>
      </c>
      <c r="AT54" s="21">
        <f>COUNTIF(BaseDeCalcul!D54:AQ54,"NC")</f>
        <v>8</v>
      </c>
      <c r="AU54" s="21">
        <f>COUNTIF(BaseDeCalcul!D54:AQ54,"NA")</f>
        <v>21</v>
      </c>
      <c r="AV54" s="22" t="str">
        <f t="shared" si="7"/>
        <v>NC</v>
      </c>
      <c r="AW54" s="21"/>
      <c r="AX54" s="21"/>
      <c r="AY54" s="21"/>
      <c r="AZ54" s="21"/>
      <c r="BA54" s="21"/>
      <c r="BB54" s="20"/>
      <c r="BC54" s="20"/>
    </row>
    <row r="55" spans="1:55">
      <c r="A55" s="20" t="str">
        <f>Criteres!B52</f>
        <v>Script</v>
      </c>
      <c r="B55" s="20" t="str">
        <f>Criteres!C52</f>
        <v>7.2</v>
      </c>
      <c r="C55" s="20" t="str">
        <f>Criteres!D52</f>
        <v>A</v>
      </c>
      <c r="D55" s="20" t="str">
        <f>'P01'!E52</f>
        <v>C</v>
      </c>
      <c r="E55" s="20" t="str">
        <f>'P02'!E52</f>
        <v>NA</v>
      </c>
      <c r="F55" s="20" t="str">
        <f>'P03'!E52</f>
        <v>NA</v>
      </c>
      <c r="G55" s="20" t="str">
        <f>'P04'!E52</f>
        <v>NA</v>
      </c>
      <c r="H55" s="20" t="str">
        <f>'P05'!E52</f>
        <v>NA</v>
      </c>
      <c r="I55" s="20" t="str">
        <f>'P06'!E52</f>
        <v>NA</v>
      </c>
      <c r="J55" s="20" t="str">
        <f>'P07'!E52</f>
        <v>NA</v>
      </c>
      <c r="K55" s="20" t="str">
        <f>'P08'!E52</f>
        <v>C</v>
      </c>
      <c r="L55" s="20" t="str">
        <f>'P09'!E52</f>
        <v>NA</v>
      </c>
      <c r="M55" s="20" t="str">
        <f>'P10'!E52</f>
        <v>NA</v>
      </c>
      <c r="N55" s="20" t="str">
        <f>'P11'!E52</f>
        <v>NT</v>
      </c>
      <c r="O55" s="20" t="str">
        <f>'P12'!E52</f>
        <v>NA</v>
      </c>
      <c r="P55" s="20" t="str">
        <f>'P13'!E52</f>
        <v>NA</v>
      </c>
      <c r="Q55" s="20" t="str">
        <f>'P14'!E52</f>
        <v>NA</v>
      </c>
      <c r="R55" s="20" t="str">
        <f>'P15'!E52</f>
        <v>NA</v>
      </c>
      <c r="S55" s="20" t="str">
        <f>'P16'!E52</f>
        <v>NA</v>
      </c>
      <c r="T55" s="20" t="str">
        <f>'P17'!E52</f>
        <v>NA</v>
      </c>
      <c r="U55" s="20" t="str">
        <f>'P18'!E52</f>
        <v>NA</v>
      </c>
      <c r="V55" s="20" t="str">
        <f>'P19'!E52</f>
        <v>NA</v>
      </c>
      <c r="W55" s="20" t="str">
        <f>'P20'!E52</f>
        <v>NA</v>
      </c>
      <c r="X55" s="20" t="str">
        <f>'P21'!E52</f>
        <v>NA</v>
      </c>
      <c r="Y55" s="20" t="str">
        <f>'P22'!E52</f>
        <v>NA</v>
      </c>
      <c r="Z55" s="20" t="str">
        <f>'P23'!$E52</f>
        <v>NA</v>
      </c>
      <c r="AA55" s="20" t="str">
        <f>'P24'!$E52</f>
        <v>NA</v>
      </c>
      <c r="AB55" s="20" t="str">
        <f>'P25'!$E52</f>
        <v>NT</v>
      </c>
      <c r="AC55" s="20" t="str">
        <f>'P26'!$E52</f>
        <v>NA</v>
      </c>
      <c r="AD55" s="20" t="str">
        <f>'P27'!$E52</f>
        <v>NA</v>
      </c>
      <c r="AE55" s="20" t="str">
        <f>'P28'!$E52</f>
        <v>NA</v>
      </c>
      <c r="AF55" s="20" t="str">
        <f>'P29'!$E52</f>
        <v>NA</v>
      </c>
      <c r="AG55" s="20" t="str">
        <f>'P30'!$E52</f>
        <v>NA</v>
      </c>
      <c r="AH55" s="20" t="str">
        <f>'P31'!$E52</f>
        <v>NA</v>
      </c>
      <c r="AI55" s="20" t="str">
        <f>'P32'!$E52</f>
        <v>NA</v>
      </c>
      <c r="AJ55" s="20" t="str">
        <f>'P33'!$E52</f>
        <v>NA</v>
      </c>
      <c r="AK55" s="20" t="str">
        <f>'P34'!$E52</f>
        <v>NA</v>
      </c>
      <c r="AL55" s="20" t="str">
        <f>'P35'!$E52</f>
        <v>NA</v>
      </c>
      <c r="AM55" s="20" t="str">
        <f>'P36'!$E52</f>
        <v>NA</v>
      </c>
      <c r="AN55" s="20" t="str">
        <f>'P37'!$E52</f>
        <v>NA</v>
      </c>
      <c r="AO55" s="20" t="str">
        <f>'P38'!$E52</f>
        <v>NT</v>
      </c>
      <c r="AP55" s="20" t="str">
        <f>'P39'!$E52</f>
        <v>NT</v>
      </c>
      <c r="AQ55" s="20" t="str">
        <f>'P40'!$E52</f>
        <v>NT</v>
      </c>
      <c r="AR55" s="20">
        <v>49</v>
      </c>
      <c r="AS55" s="21">
        <f>COUNTIF(BaseDeCalcul!D55:AQ55,"C")</f>
        <v>2</v>
      </c>
      <c r="AT55" s="21">
        <f>COUNTIF(BaseDeCalcul!D55:AQ55,"NC")</f>
        <v>0</v>
      </c>
      <c r="AU55" s="21">
        <f>COUNTIF(BaseDeCalcul!D55:AQ55,"NA")</f>
        <v>33</v>
      </c>
      <c r="AV55" s="22" t="str">
        <f t="shared" si="7"/>
        <v>C</v>
      </c>
      <c r="AW55" s="21"/>
      <c r="AX55" s="21"/>
      <c r="AY55" s="21"/>
      <c r="AZ55" s="21"/>
      <c r="BA55" s="21"/>
      <c r="BB55" s="20"/>
      <c r="BC55" s="20"/>
    </row>
    <row r="56" spans="1:55">
      <c r="A56" s="20" t="str">
        <f>Criteres!B53</f>
        <v>Script</v>
      </c>
      <c r="B56" s="20" t="str">
        <f>Criteres!C53</f>
        <v>7.3</v>
      </c>
      <c r="C56" s="20" t="str">
        <f>Criteres!D53</f>
        <v>A</v>
      </c>
      <c r="D56" s="20" t="str">
        <f>'P01'!E53</f>
        <v>NA</v>
      </c>
      <c r="E56" s="20" t="str">
        <f>'P02'!E53</f>
        <v>NA</v>
      </c>
      <c r="F56" s="20" t="str">
        <f>'P03'!E53</f>
        <v>NA</v>
      </c>
      <c r="G56" s="20" t="str">
        <f>'P04'!E53</f>
        <v>NA</v>
      </c>
      <c r="H56" s="20" t="str">
        <f>'P05'!E53</f>
        <v>NA</v>
      </c>
      <c r="I56" s="20" t="str">
        <f>'P06'!E53</f>
        <v>NA</v>
      </c>
      <c r="J56" s="20" t="str">
        <f>'P07'!E53</f>
        <v>NA</v>
      </c>
      <c r="K56" s="20" t="str">
        <f>'P08'!E53</f>
        <v>NA</v>
      </c>
      <c r="L56" s="20" t="str">
        <f>'P09'!E53</f>
        <v>NA</v>
      </c>
      <c r="M56" s="20" t="str">
        <f>'P10'!E53</f>
        <v>NA</v>
      </c>
      <c r="N56" s="20" t="str">
        <f>'P11'!E53</f>
        <v>NT</v>
      </c>
      <c r="O56" s="20" t="str">
        <f>'P12'!E53</f>
        <v>NA</v>
      </c>
      <c r="P56" s="20" t="str">
        <f>'P13'!E53</f>
        <v>NA</v>
      </c>
      <c r="Q56" s="20" t="str">
        <f>'P14'!E53</f>
        <v>NA</v>
      </c>
      <c r="R56" s="20" t="str">
        <f>'P15'!E53</f>
        <v>NA</v>
      </c>
      <c r="S56" s="20" t="str">
        <f>'P16'!E53</f>
        <v>NA</v>
      </c>
      <c r="T56" s="20" t="str">
        <f>'P17'!E53</f>
        <v>NA</v>
      </c>
      <c r="U56" s="20" t="str">
        <f>'P18'!E53</f>
        <v>NA</v>
      </c>
      <c r="V56" s="20" t="str">
        <f>'P19'!E53</f>
        <v>NA</v>
      </c>
      <c r="W56" s="20" t="str">
        <f>'P20'!E53</f>
        <v>NA</v>
      </c>
      <c r="X56" s="20" t="str">
        <f>'P21'!E53</f>
        <v>NA</v>
      </c>
      <c r="Y56" s="20" t="str">
        <f>'P22'!E53</f>
        <v>NA</v>
      </c>
      <c r="Z56" s="20" t="str">
        <f>'P23'!$E53</f>
        <v>NA</v>
      </c>
      <c r="AA56" s="20" t="str">
        <f>'P24'!$E53</f>
        <v>NA</v>
      </c>
      <c r="AB56" s="20" t="str">
        <f>'P25'!$E53</f>
        <v>NT</v>
      </c>
      <c r="AC56" s="20" t="str">
        <f>'P26'!$E53</f>
        <v>NA</v>
      </c>
      <c r="AD56" s="20" t="str">
        <f>'P27'!$E53</f>
        <v>NA</v>
      </c>
      <c r="AE56" s="20" t="str">
        <f>'P28'!$E53</f>
        <v>NA</v>
      </c>
      <c r="AF56" s="20" t="str">
        <f>'P29'!$E53</f>
        <v>NA</v>
      </c>
      <c r="AG56" s="20" t="str">
        <f>'P30'!$E53</f>
        <v>NA</v>
      </c>
      <c r="AH56" s="20" t="str">
        <f>'P31'!$E53</f>
        <v>NA</v>
      </c>
      <c r="AI56" s="20" t="str">
        <f>'P32'!$E53</f>
        <v>NA</v>
      </c>
      <c r="AJ56" s="20" t="str">
        <f>'P33'!$E53</f>
        <v>NA</v>
      </c>
      <c r="AK56" s="20" t="str">
        <f>'P34'!$E53</f>
        <v>NA</v>
      </c>
      <c r="AL56" s="20" t="str">
        <f>'P35'!$E53</f>
        <v>NA</v>
      </c>
      <c r="AM56" s="20" t="str">
        <f>'P36'!$E53</f>
        <v>NA</v>
      </c>
      <c r="AN56" s="20" t="str">
        <f>'P37'!$E53</f>
        <v>NA</v>
      </c>
      <c r="AO56" s="20" t="str">
        <f>'P38'!$E53</f>
        <v>NT</v>
      </c>
      <c r="AP56" s="20" t="str">
        <f>'P39'!$E53</f>
        <v>NT</v>
      </c>
      <c r="AQ56" s="20" t="str">
        <f>'P40'!$E53</f>
        <v>NT</v>
      </c>
      <c r="AR56" s="20">
        <v>50</v>
      </c>
      <c r="AS56" s="21">
        <f>COUNTIF(BaseDeCalcul!D56:AQ56,"C")</f>
        <v>0</v>
      </c>
      <c r="AT56" s="21">
        <f>COUNTIF(BaseDeCalcul!D56:AQ56,"NC")</f>
        <v>0</v>
      </c>
      <c r="AU56" s="21">
        <f>COUNTIF(BaseDeCalcul!D56:AQ56,"NA")</f>
        <v>35</v>
      </c>
      <c r="AV56" s="22" t="str">
        <f t="shared" si="7"/>
        <v>NA</v>
      </c>
      <c r="AW56" s="21"/>
      <c r="AX56" s="21"/>
      <c r="AY56" s="21"/>
      <c r="AZ56" s="21"/>
      <c r="BA56" s="21"/>
      <c r="BB56" s="20"/>
      <c r="BC56" s="20"/>
    </row>
    <row r="57" spans="1:55">
      <c r="A57" s="20" t="str">
        <f>Criteres!B54</f>
        <v>Script</v>
      </c>
      <c r="B57" s="20" t="str">
        <f>Criteres!C54</f>
        <v>7.4</v>
      </c>
      <c r="C57" s="20" t="str">
        <f>Criteres!D54</f>
        <v>A</v>
      </c>
      <c r="D57" s="20" t="str">
        <f>'P01'!E54</f>
        <v>NA</v>
      </c>
      <c r="E57" s="20" t="str">
        <f>'P02'!E54</f>
        <v>NA</v>
      </c>
      <c r="F57" s="20" t="str">
        <f>'P03'!E54</f>
        <v>NA</v>
      </c>
      <c r="G57" s="20" t="str">
        <f>'P04'!E54</f>
        <v>NA</v>
      </c>
      <c r="H57" s="20" t="str">
        <f>'P05'!E54</f>
        <v>NA</v>
      </c>
      <c r="I57" s="20" t="str">
        <f>'P06'!E54</f>
        <v>NA</v>
      </c>
      <c r="J57" s="20" t="str">
        <f>'P07'!E54</f>
        <v>NA</v>
      </c>
      <c r="K57" s="20" t="str">
        <f>'P08'!E54</f>
        <v>C</v>
      </c>
      <c r="L57" s="20" t="str">
        <f>'P09'!E54</f>
        <v>NA</v>
      </c>
      <c r="M57" s="20" t="str">
        <f>'P10'!E54</f>
        <v>NA</v>
      </c>
      <c r="N57" s="20" t="str">
        <f>'P11'!E54</f>
        <v>NT</v>
      </c>
      <c r="O57" s="20" t="str">
        <f>'P12'!E54</f>
        <v>NA</v>
      </c>
      <c r="P57" s="20" t="str">
        <f>'P13'!E54</f>
        <v>NA</v>
      </c>
      <c r="Q57" s="20" t="str">
        <f>'P14'!E54</f>
        <v>NA</v>
      </c>
      <c r="R57" s="20" t="str">
        <f>'P15'!E54</f>
        <v>NA</v>
      </c>
      <c r="S57" s="20" t="str">
        <f>'P16'!E54</f>
        <v>NA</v>
      </c>
      <c r="T57" s="20" t="str">
        <f>'P17'!E54</f>
        <v>NA</v>
      </c>
      <c r="U57" s="20" t="str">
        <f>'P18'!E54</f>
        <v>NA</v>
      </c>
      <c r="V57" s="20" t="str">
        <f>'P19'!E54</f>
        <v>NA</v>
      </c>
      <c r="W57" s="20" t="str">
        <f>'P20'!E54</f>
        <v>NA</v>
      </c>
      <c r="X57" s="20" t="str">
        <f>'P21'!E54</f>
        <v>NA</v>
      </c>
      <c r="Y57" s="20" t="str">
        <f>'P22'!E54</f>
        <v>NA</v>
      </c>
      <c r="Z57" s="20" t="str">
        <f>'P23'!$E54</f>
        <v>NA</v>
      </c>
      <c r="AA57" s="20" t="str">
        <f>'P24'!$E54</f>
        <v>NA</v>
      </c>
      <c r="AB57" s="20" t="str">
        <f>'P25'!$E54</f>
        <v>NT</v>
      </c>
      <c r="AC57" s="20" t="str">
        <f>'P26'!$E54</f>
        <v>NA</v>
      </c>
      <c r="AD57" s="20" t="str">
        <f>'P27'!$E54</f>
        <v>NA</v>
      </c>
      <c r="AE57" s="20" t="str">
        <f>'P28'!$E54</f>
        <v>NA</v>
      </c>
      <c r="AF57" s="20" t="str">
        <f>'P29'!$E54</f>
        <v>NA</v>
      </c>
      <c r="AG57" s="20" t="str">
        <f>'P30'!$E54</f>
        <v>NA</v>
      </c>
      <c r="AH57" s="20" t="str">
        <f>'P31'!$E54</f>
        <v>NA</v>
      </c>
      <c r="AI57" s="20" t="str">
        <f>'P32'!$E54</f>
        <v>NA</v>
      </c>
      <c r="AJ57" s="20" t="str">
        <f>'P33'!$E54</f>
        <v>NA</v>
      </c>
      <c r="AK57" s="20" t="str">
        <f>'P34'!$E54</f>
        <v>NA</v>
      </c>
      <c r="AL57" s="20" t="str">
        <f>'P35'!$E54</f>
        <v>NA</v>
      </c>
      <c r="AM57" s="20" t="str">
        <f>'P36'!$E54</f>
        <v>NA</v>
      </c>
      <c r="AN57" s="20" t="str">
        <f>'P37'!$E54</f>
        <v>NA</v>
      </c>
      <c r="AO57" s="20" t="str">
        <f>'P38'!$E54</f>
        <v>NT</v>
      </c>
      <c r="AP57" s="20" t="str">
        <f>'P39'!$E54</f>
        <v>NT</v>
      </c>
      <c r="AQ57" s="20" t="str">
        <f>'P40'!$E54</f>
        <v>NT</v>
      </c>
      <c r="AR57" s="20">
        <v>51</v>
      </c>
      <c r="AS57" s="21">
        <f>COUNTIF(BaseDeCalcul!D57:AQ57,"C")</f>
        <v>1</v>
      </c>
      <c r="AT57" s="21">
        <f>COUNTIF(BaseDeCalcul!D57:AQ57,"NC")</f>
        <v>0</v>
      </c>
      <c r="AU57" s="21">
        <f>COUNTIF(BaseDeCalcul!D57:AQ57,"NA")</f>
        <v>34</v>
      </c>
      <c r="AV57" s="22" t="str">
        <f t="shared" si="7"/>
        <v>C</v>
      </c>
      <c r="AW57" s="21"/>
      <c r="AX57" s="21"/>
      <c r="AY57" s="21"/>
      <c r="AZ57" s="21"/>
      <c r="BA57" s="21"/>
      <c r="BB57" s="20"/>
      <c r="BC57" s="20"/>
    </row>
    <row r="58" spans="1:55">
      <c r="A58" s="20" t="str">
        <f>Criteres!B55</f>
        <v>Script</v>
      </c>
      <c r="B58" s="20" t="str">
        <f>Criteres!C55</f>
        <v>7.5</v>
      </c>
      <c r="C58" s="20" t="str">
        <f>Criteres!D55</f>
        <v>AA</v>
      </c>
      <c r="D58" s="20" t="str">
        <f>'P01'!E55</f>
        <v>NA</v>
      </c>
      <c r="E58" s="20" t="str">
        <f>'P02'!E55</f>
        <v>NA</v>
      </c>
      <c r="F58" s="20" t="str">
        <f>'P03'!E55</f>
        <v>NA</v>
      </c>
      <c r="G58" s="20" t="str">
        <f>'P04'!E55</f>
        <v>NA</v>
      </c>
      <c r="H58" s="20" t="str">
        <f>'P05'!E55</f>
        <v>NA</v>
      </c>
      <c r="I58" s="20" t="str">
        <f>'P06'!E55</f>
        <v>C</v>
      </c>
      <c r="J58" s="20" t="str">
        <f>'P07'!E55</f>
        <v>NA</v>
      </c>
      <c r="K58" s="20" t="str">
        <f>'P08'!E55</f>
        <v>NA</v>
      </c>
      <c r="L58" s="20" t="str">
        <f>'P09'!E55</f>
        <v>NA</v>
      </c>
      <c r="M58" s="20" t="str">
        <f>'P10'!E55</f>
        <v>NA</v>
      </c>
      <c r="N58" s="20" t="str">
        <f>'P11'!E55</f>
        <v>NT</v>
      </c>
      <c r="O58" s="20" t="str">
        <f>'P12'!E55</f>
        <v>NA</v>
      </c>
      <c r="P58" s="20" t="str">
        <f>'P13'!E55</f>
        <v>NA</v>
      </c>
      <c r="Q58" s="20" t="str">
        <f>'P14'!E55</f>
        <v>NA</v>
      </c>
      <c r="R58" s="20" t="str">
        <f>'P15'!E55</f>
        <v>NA</v>
      </c>
      <c r="S58" s="20" t="str">
        <f>'P16'!E55</f>
        <v>NA</v>
      </c>
      <c r="T58" s="20" t="str">
        <f>'P17'!E55</f>
        <v>NA</v>
      </c>
      <c r="U58" s="20" t="str">
        <f>'P18'!E55</f>
        <v>NA</v>
      </c>
      <c r="V58" s="20" t="str">
        <f>'P19'!E55</f>
        <v>NA</v>
      </c>
      <c r="W58" s="20" t="str">
        <f>'P20'!E55</f>
        <v>NA</v>
      </c>
      <c r="X58" s="20" t="str">
        <f>'P21'!E55</f>
        <v>NA</v>
      </c>
      <c r="Y58" s="20" t="str">
        <f>'P22'!E55</f>
        <v>NA</v>
      </c>
      <c r="Z58" s="20" t="str">
        <f>'P23'!$E55</f>
        <v>NA</v>
      </c>
      <c r="AA58" s="20" t="str">
        <f>'P24'!$E55</f>
        <v>NA</v>
      </c>
      <c r="AB58" s="20" t="str">
        <f>'P25'!$E55</f>
        <v>NT</v>
      </c>
      <c r="AC58" s="20" t="str">
        <f>'P26'!$E55</f>
        <v>NA</v>
      </c>
      <c r="AD58" s="20" t="str">
        <f>'P27'!$E55</f>
        <v>NA</v>
      </c>
      <c r="AE58" s="20" t="str">
        <f>'P28'!$E55</f>
        <v>NA</v>
      </c>
      <c r="AF58" s="20" t="str">
        <f>'P29'!$E55</f>
        <v>NA</v>
      </c>
      <c r="AG58" s="20" t="str">
        <f>'P30'!$E55</f>
        <v>NA</v>
      </c>
      <c r="AH58" s="20" t="str">
        <f>'P31'!$E55</f>
        <v>NA</v>
      </c>
      <c r="AI58" s="20" t="str">
        <f>'P32'!$E55</f>
        <v>NA</v>
      </c>
      <c r="AJ58" s="20" t="str">
        <f>'P33'!$E55</f>
        <v>NA</v>
      </c>
      <c r="AK58" s="20" t="str">
        <f>'P34'!$E55</f>
        <v>NA</v>
      </c>
      <c r="AL58" s="20" t="str">
        <f>'P35'!$E55</f>
        <v>NA</v>
      </c>
      <c r="AM58" s="20" t="str">
        <f>'P36'!$E55</f>
        <v>NA</v>
      </c>
      <c r="AN58" s="20" t="str">
        <f>'P37'!$E55</f>
        <v>NA</v>
      </c>
      <c r="AO58" s="20" t="str">
        <f>'P38'!$E55</f>
        <v>NT</v>
      </c>
      <c r="AP58" s="20" t="str">
        <f>'P39'!$E55</f>
        <v>NT</v>
      </c>
      <c r="AQ58" s="20" t="str">
        <f>'P40'!$E55</f>
        <v>NT</v>
      </c>
      <c r="AR58" s="20">
        <v>52</v>
      </c>
      <c r="AS58" s="21">
        <f>COUNTIF(BaseDeCalcul!D58:AQ58,"C")</f>
        <v>1</v>
      </c>
      <c r="AT58" s="21">
        <f>COUNTIF(BaseDeCalcul!D58:AQ58,"NC")</f>
        <v>0</v>
      </c>
      <c r="AU58" s="21">
        <f>COUNTIF(BaseDeCalcul!D58:AQ58,"NA")</f>
        <v>34</v>
      </c>
      <c r="AV58" s="22" t="str">
        <f t="shared" si="7"/>
        <v>C</v>
      </c>
      <c r="AW58" s="21"/>
      <c r="AX58" s="21"/>
      <c r="AY58" s="21"/>
      <c r="AZ58" s="21"/>
      <c r="BA58" s="21"/>
      <c r="BB58" s="20"/>
      <c r="BC58" s="20"/>
    </row>
    <row r="59" spans="1:55">
      <c r="A59" s="20" t="str">
        <f>Criteres!B56</f>
        <v>Script</v>
      </c>
      <c r="B59" s="20" t="str">
        <f>Criteres!C56</f>
        <v>7.6</v>
      </c>
      <c r="C59" s="20" t="str">
        <f>Criteres!D56</f>
        <v>AAA</v>
      </c>
      <c r="D59" s="20" t="str">
        <f>'P01'!E56</f>
        <v>NT</v>
      </c>
      <c r="E59" s="20" t="str">
        <f>'P02'!E56</f>
        <v>NT</v>
      </c>
      <c r="F59" s="20" t="str">
        <f>'P03'!E56</f>
        <v>NT</v>
      </c>
      <c r="G59" s="20" t="str">
        <f>'P04'!E56</f>
        <v>NT</v>
      </c>
      <c r="H59" s="20" t="str">
        <f>'P05'!E56</f>
        <v>NT</v>
      </c>
      <c r="I59" s="20" t="str">
        <f>'P06'!E56</f>
        <v>NT</v>
      </c>
      <c r="J59" s="20" t="str">
        <f>'P07'!E56</f>
        <v>NT</v>
      </c>
      <c r="K59" s="20" t="str">
        <f>'P08'!E56</f>
        <v>NT</v>
      </c>
      <c r="L59" s="20" t="str">
        <f>'P09'!E56</f>
        <v>NT</v>
      </c>
      <c r="M59" s="20" t="str">
        <f>'P10'!E56</f>
        <v>NT</v>
      </c>
      <c r="N59" s="20" t="str">
        <f>'P11'!E56</f>
        <v>NT</v>
      </c>
      <c r="O59" s="20" t="str">
        <f>'P12'!E56</f>
        <v>NT</v>
      </c>
      <c r="P59" s="20" t="str">
        <f>'P13'!E56</f>
        <v>NT</v>
      </c>
      <c r="Q59" s="20" t="str">
        <f>'P14'!E56</f>
        <v>NT</v>
      </c>
      <c r="R59" s="20" t="str">
        <f>'P15'!E56</f>
        <v>NT</v>
      </c>
      <c r="S59" s="20" t="str">
        <f>'P16'!E56</f>
        <v>NT</v>
      </c>
      <c r="T59" s="20" t="str">
        <f>'P17'!E56</f>
        <v>NT</v>
      </c>
      <c r="U59" s="20" t="str">
        <f>'P18'!E56</f>
        <v>NT</v>
      </c>
      <c r="V59" s="20" t="str">
        <f>'P19'!E56</f>
        <v>NT</v>
      </c>
      <c r="W59" s="20" t="str">
        <f>'P20'!E56</f>
        <v>NT</v>
      </c>
      <c r="X59" s="20" t="str">
        <f>'P21'!E56</f>
        <v>NT</v>
      </c>
      <c r="Y59" s="20" t="str">
        <f>'P22'!E56</f>
        <v>NT</v>
      </c>
      <c r="Z59" s="20" t="str">
        <f>'P23'!$E56</f>
        <v>NT</v>
      </c>
      <c r="AA59" s="20" t="str">
        <f>'P24'!$E56</f>
        <v>NT</v>
      </c>
      <c r="AB59" s="20" t="str">
        <f>'P25'!$E56</f>
        <v>NT</v>
      </c>
      <c r="AC59" s="20" t="str">
        <f>'P26'!$E56</f>
        <v>NT</v>
      </c>
      <c r="AD59" s="20" t="str">
        <f>'P27'!$E56</f>
        <v>NT</v>
      </c>
      <c r="AE59" s="20" t="str">
        <f>'P28'!$E56</f>
        <v>NT</v>
      </c>
      <c r="AF59" s="20" t="str">
        <f>'P29'!$E56</f>
        <v>NT</v>
      </c>
      <c r="AG59" s="20" t="str">
        <f>'P30'!$E56</f>
        <v>NT</v>
      </c>
      <c r="AH59" s="20" t="str">
        <f>'P31'!$E56</f>
        <v>NT</v>
      </c>
      <c r="AI59" s="20" t="str">
        <f>'P32'!$E56</f>
        <v>NT</v>
      </c>
      <c r="AJ59" s="20" t="str">
        <f>'P33'!$E56</f>
        <v>NT</v>
      </c>
      <c r="AK59" s="20" t="str">
        <f>'P34'!$E56</f>
        <v>NT</v>
      </c>
      <c r="AL59" s="20" t="str">
        <f>'P35'!$E56</f>
        <v>NT</v>
      </c>
      <c r="AM59" s="20" t="str">
        <f>'P36'!$E56</f>
        <v>NT</v>
      </c>
      <c r="AN59" s="20" t="str">
        <f>'P37'!$E56</f>
        <v>NT</v>
      </c>
      <c r="AO59" s="20" t="str">
        <f>'P38'!$E56</f>
        <v>NT</v>
      </c>
      <c r="AP59" s="20" t="str">
        <f>'P39'!$E56</f>
        <v>NT</v>
      </c>
      <c r="AQ59" s="20" t="str">
        <f>'P40'!$E56</f>
        <v>NT</v>
      </c>
      <c r="AR59" s="20">
        <v>53</v>
      </c>
      <c r="AS59" s="21">
        <f>COUNTIF(BaseDeCalcul!D59:AQ59,"C")</f>
        <v>0</v>
      </c>
      <c r="AT59" s="21">
        <f>COUNTIF(BaseDeCalcul!D59:AQ59,"NC")</f>
        <v>0</v>
      </c>
      <c r="AU59" s="21">
        <f>COUNTIF(BaseDeCalcul!D59:AQ59,"NA")</f>
        <v>0</v>
      </c>
      <c r="AV59" s="22" t="str">
        <f t="shared" si="7"/>
        <v>NT</v>
      </c>
      <c r="AW59" s="21"/>
      <c r="AX59" s="21"/>
      <c r="AY59" s="21"/>
      <c r="AZ59" s="21"/>
      <c r="BA59" s="21"/>
      <c r="BB59" s="20"/>
      <c r="BC59" s="20"/>
    </row>
    <row r="60" spans="1:55">
      <c r="A60" s="20" t="str">
        <f>Criteres!B57</f>
        <v>Eléments obligatoires</v>
      </c>
      <c r="B60" s="20" t="str">
        <f>Criteres!C57</f>
        <v>8.1</v>
      </c>
      <c r="C60" s="20" t="str">
        <f>Criteres!D57</f>
        <v>A</v>
      </c>
      <c r="D60" s="20" t="str">
        <f>'P01'!E57</f>
        <v>C</v>
      </c>
      <c r="E60" s="20" t="str">
        <f>'P02'!E57</f>
        <v>C</v>
      </c>
      <c r="F60" s="20" t="str">
        <f>'P03'!E57</f>
        <v>C</v>
      </c>
      <c r="G60" s="20" t="str">
        <f>'P04'!E57</f>
        <v>C</v>
      </c>
      <c r="H60" s="20" t="str">
        <f>'P05'!E57</f>
        <v>C</v>
      </c>
      <c r="I60" s="20" t="str">
        <f>'P06'!E57</f>
        <v>C</v>
      </c>
      <c r="J60" s="20" t="str">
        <f>'P07'!E57</f>
        <v>C</v>
      </c>
      <c r="K60" s="20" t="str">
        <f>'P08'!E57</f>
        <v>C</v>
      </c>
      <c r="L60" s="20" t="str">
        <f>'P09'!E57</f>
        <v>C</v>
      </c>
      <c r="M60" s="20" t="str">
        <f>'P10'!E57</f>
        <v>C</v>
      </c>
      <c r="N60" s="20" t="str">
        <f>'P11'!E57</f>
        <v>NT</v>
      </c>
      <c r="O60" s="20" t="str">
        <f>'P12'!E57</f>
        <v>C</v>
      </c>
      <c r="P60" s="20" t="str">
        <f>'P13'!E57</f>
        <v>C</v>
      </c>
      <c r="Q60" s="20" t="str">
        <f>'P14'!E57</f>
        <v>C</v>
      </c>
      <c r="R60" s="20" t="str">
        <f>'P15'!E57</f>
        <v>C</v>
      </c>
      <c r="S60" s="20" t="str">
        <f>'P16'!E57</f>
        <v>C</v>
      </c>
      <c r="T60" s="20" t="str">
        <f>'P17'!E57</f>
        <v>C</v>
      </c>
      <c r="U60" s="20" t="str">
        <f>'P18'!E57</f>
        <v>C</v>
      </c>
      <c r="V60" s="20" t="str">
        <f>'P19'!E57</f>
        <v>C</v>
      </c>
      <c r="W60" s="20" t="str">
        <f>'P20'!E57</f>
        <v>C</v>
      </c>
      <c r="X60" s="20" t="str">
        <f>'P21'!E57</f>
        <v>C</v>
      </c>
      <c r="Y60" s="20" t="str">
        <f>'P22'!E57</f>
        <v>C</v>
      </c>
      <c r="Z60" s="20" t="str">
        <f>'P23'!$E57</f>
        <v>C</v>
      </c>
      <c r="AA60" s="20" t="str">
        <f>'P24'!$E57</f>
        <v>C</v>
      </c>
      <c r="AB60" s="20" t="str">
        <f>'P25'!$E57</f>
        <v>NT</v>
      </c>
      <c r="AC60" s="20" t="str">
        <f>'P26'!$E57</f>
        <v>C</v>
      </c>
      <c r="AD60" s="20" t="str">
        <f>'P27'!$E57</f>
        <v>C</v>
      </c>
      <c r="AE60" s="20" t="str">
        <f>'P28'!$E57</f>
        <v>C</v>
      </c>
      <c r="AF60" s="20" t="str">
        <f>'P29'!$E57</f>
        <v>C</v>
      </c>
      <c r="AG60" s="20" t="str">
        <f>'P30'!$E57</f>
        <v>C</v>
      </c>
      <c r="AH60" s="20" t="str">
        <f>'P31'!$E57</f>
        <v>C</v>
      </c>
      <c r="AI60" s="20" t="str">
        <f>'P32'!$E57</f>
        <v>C</v>
      </c>
      <c r="AJ60" s="20" t="str">
        <f>'P33'!$E57</f>
        <v>C</v>
      </c>
      <c r="AK60" s="20" t="str">
        <f>'P34'!$E57</f>
        <v>C</v>
      </c>
      <c r="AL60" s="20" t="str">
        <f>'P35'!$E57</f>
        <v>C</v>
      </c>
      <c r="AM60" s="20" t="str">
        <f>'P36'!$E57</f>
        <v>C</v>
      </c>
      <c r="AN60" s="20" t="str">
        <f>'P37'!$E57</f>
        <v>NA</v>
      </c>
      <c r="AO60" s="20" t="str">
        <f>'P38'!$E57</f>
        <v>NT</v>
      </c>
      <c r="AP60" s="20" t="str">
        <f>'P39'!$E57</f>
        <v>NT</v>
      </c>
      <c r="AQ60" s="20" t="str">
        <f>'P40'!$E57</f>
        <v>NT</v>
      </c>
      <c r="AR60" s="20">
        <v>54</v>
      </c>
      <c r="AS60" s="21">
        <f>COUNTIF(BaseDeCalcul!D60:AQ60,"C")</f>
        <v>34</v>
      </c>
      <c r="AT60" s="21">
        <f>COUNTIF(BaseDeCalcul!D60:AQ60,"NC")</f>
        <v>0</v>
      </c>
      <c r="AU60" s="21">
        <f>COUNTIF(BaseDeCalcul!D60:AQ60,"NA")</f>
        <v>1</v>
      </c>
      <c r="AV60" s="22" t="str">
        <f t="shared" si="7"/>
        <v>C</v>
      </c>
      <c r="AW60" s="21"/>
      <c r="AX60" s="21"/>
      <c r="AY60" s="21"/>
      <c r="AZ60" s="21"/>
      <c r="BA60" s="21"/>
      <c r="BB60" s="20"/>
      <c r="BC60" s="20"/>
    </row>
    <row r="61" spans="1:55">
      <c r="A61" s="20" t="str">
        <f>Criteres!B58</f>
        <v>Eléments obligatoires</v>
      </c>
      <c r="B61" s="20" t="str">
        <f>Criteres!C58</f>
        <v>8.2</v>
      </c>
      <c r="C61" s="20" t="str">
        <f>Criteres!D58</f>
        <v>A</v>
      </c>
      <c r="D61" s="20" t="str">
        <f>'P01'!E58</f>
        <v>C</v>
      </c>
      <c r="E61" s="20" t="str">
        <f>'P02'!E58</f>
        <v>C</v>
      </c>
      <c r="F61" s="20" t="str">
        <f>'P03'!E58</f>
        <v>C</v>
      </c>
      <c r="G61" s="20" t="str">
        <f>'P04'!E58</f>
        <v>C</v>
      </c>
      <c r="H61" s="20" t="str">
        <f>'P05'!E58</f>
        <v>C</v>
      </c>
      <c r="I61" s="20" t="str">
        <f>'P06'!E58</f>
        <v>C</v>
      </c>
      <c r="J61" s="20" t="str">
        <f>'P07'!E58</f>
        <v>NC</v>
      </c>
      <c r="K61" s="20" t="str">
        <f>'P08'!E58</f>
        <v>C</v>
      </c>
      <c r="L61" s="20" t="str">
        <f>'P09'!E58</f>
        <v>C</v>
      </c>
      <c r="M61" s="20" t="str">
        <f>'P10'!E58</f>
        <v>C</v>
      </c>
      <c r="N61" s="20" t="str">
        <f>'P11'!E58</f>
        <v>NT</v>
      </c>
      <c r="O61" s="20" t="str">
        <f>'P12'!E58</f>
        <v>C</v>
      </c>
      <c r="P61" s="20" t="str">
        <f>'P13'!E58</f>
        <v>NC</v>
      </c>
      <c r="Q61" s="20" t="str">
        <f>'P14'!E58</f>
        <v>C</v>
      </c>
      <c r="R61" s="20" t="str">
        <f>'P15'!E58</f>
        <v>C</v>
      </c>
      <c r="S61" s="20" t="str">
        <f>'P16'!E58</f>
        <v>C</v>
      </c>
      <c r="T61" s="20" t="str">
        <f>'P17'!E58</f>
        <v>NC</v>
      </c>
      <c r="U61" s="20" t="str">
        <f>'P18'!E58</f>
        <v>C</v>
      </c>
      <c r="V61" s="20" t="str">
        <f>'P19'!E58</f>
        <v>C</v>
      </c>
      <c r="W61" s="20" t="str">
        <f>'P20'!E58</f>
        <v>C</v>
      </c>
      <c r="X61" s="20" t="str">
        <f>'P21'!E58</f>
        <v>C</v>
      </c>
      <c r="Y61" s="20" t="str">
        <f>'P22'!E58</f>
        <v>C</v>
      </c>
      <c r="Z61" s="20" t="str">
        <f>'P23'!$E58</f>
        <v>C</v>
      </c>
      <c r="AA61" s="20" t="str">
        <f>'P24'!$E58</f>
        <v>NA</v>
      </c>
      <c r="AB61" s="20" t="str">
        <f>'P25'!$E58</f>
        <v>NT</v>
      </c>
      <c r="AC61" s="20" t="str">
        <f>'P26'!$E58</f>
        <v>C</v>
      </c>
      <c r="AD61" s="20" t="str">
        <f>'P27'!$E58</f>
        <v>C</v>
      </c>
      <c r="AE61" s="20" t="str">
        <f>'P28'!$E58</f>
        <v>C</v>
      </c>
      <c r="AF61" s="20" t="str">
        <f>'P29'!$E58</f>
        <v>C</v>
      </c>
      <c r="AG61" s="20" t="str">
        <f>'P30'!$E58</f>
        <v>C</v>
      </c>
      <c r="AH61" s="20" t="str">
        <f>'P31'!$E58</f>
        <v>C</v>
      </c>
      <c r="AI61" s="20" t="str">
        <f>'P32'!$E58</f>
        <v>NA</v>
      </c>
      <c r="AJ61" s="20" t="str">
        <f>'P33'!$E58</f>
        <v>C</v>
      </c>
      <c r="AK61" s="20" t="str">
        <f>'P34'!$E58</f>
        <v>C</v>
      </c>
      <c r="AL61" s="20" t="str">
        <f>'P35'!$E58</f>
        <v>C</v>
      </c>
      <c r="AM61" s="20" t="str">
        <f>'P36'!$E58</f>
        <v>NC</v>
      </c>
      <c r="AN61" s="20" t="str">
        <f>'P37'!$E58</f>
        <v>NA</v>
      </c>
      <c r="AO61" s="20" t="str">
        <f>'P38'!$E58</f>
        <v>NT</v>
      </c>
      <c r="AP61" s="20" t="str">
        <f>'P39'!$E58</f>
        <v>NT</v>
      </c>
      <c r="AQ61" s="20" t="str">
        <f>'P40'!$E58</f>
        <v>NT</v>
      </c>
      <c r="AR61" s="20">
        <v>55</v>
      </c>
      <c r="AS61" s="21">
        <f>COUNTIF(BaseDeCalcul!D61:AQ61,"C")</f>
        <v>28</v>
      </c>
      <c r="AT61" s="21">
        <f>COUNTIF(BaseDeCalcul!D61:AQ61,"NC")</f>
        <v>4</v>
      </c>
      <c r="AU61" s="21">
        <f>COUNTIF(BaseDeCalcul!D61:AQ61,"NA")</f>
        <v>3</v>
      </c>
      <c r="AV61" s="22" t="str">
        <f t="shared" si="7"/>
        <v>NC</v>
      </c>
      <c r="AW61" s="21"/>
      <c r="AX61" s="21"/>
      <c r="AY61" s="21"/>
      <c r="AZ61" s="21"/>
      <c r="BA61" s="21"/>
      <c r="BB61" s="20"/>
      <c r="BC61" s="20"/>
    </row>
    <row r="62" spans="1:55">
      <c r="A62" s="20" t="str">
        <f>Criteres!B59</f>
        <v>Eléments obligatoires</v>
      </c>
      <c r="B62" s="20" t="str">
        <f>Criteres!C59</f>
        <v>8.3</v>
      </c>
      <c r="C62" s="20" t="str">
        <f>Criteres!D59</f>
        <v>A</v>
      </c>
      <c r="D62" s="20" t="str">
        <f>'P01'!E59</f>
        <v>C</v>
      </c>
      <c r="E62" s="20" t="str">
        <f>'P02'!E59</f>
        <v>C</v>
      </c>
      <c r="F62" s="20" t="str">
        <f>'P03'!E59</f>
        <v>C</v>
      </c>
      <c r="G62" s="20" t="str">
        <f>'P04'!E59</f>
        <v>C</v>
      </c>
      <c r="H62" s="20" t="str">
        <f>'P05'!E59</f>
        <v>C</v>
      </c>
      <c r="I62" s="20" t="str">
        <f>'P06'!E59</f>
        <v>C</v>
      </c>
      <c r="J62" s="20" t="str">
        <f>'P07'!E59</f>
        <v>C</v>
      </c>
      <c r="K62" s="20" t="str">
        <f>'P08'!E59</f>
        <v>C</v>
      </c>
      <c r="L62" s="20" t="str">
        <f>'P09'!E59</f>
        <v>C</v>
      </c>
      <c r="M62" s="20" t="str">
        <f>'P10'!E59</f>
        <v>C</v>
      </c>
      <c r="N62" s="20" t="str">
        <f>'P11'!E59</f>
        <v>NT</v>
      </c>
      <c r="O62" s="20" t="str">
        <f>'P12'!E59</f>
        <v>C</v>
      </c>
      <c r="P62" s="20" t="str">
        <f>'P13'!E59</f>
        <v>C</v>
      </c>
      <c r="Q62" s="20" t="str">
        <f>'P14'!E59</f>
        <v>C</v>
      </c>
      <c r="R62" s="20" t="str">
        <f>'P15'!E59</f>
        <v>C</v>
      </c>
      <c r="S62" s="20" t="str">
        <f>'P16'!E59</f>
        <v>C</v>
      </c>
      <c r="T62" s="20" t="str">
        <f>'P17'!E59</f>
        <v>C</v>
      </c>
      <c r="U62" s="20" t="str">
        <f>'P18'!E59</f>
        <v>C</v>
      </c>
      <c r="V62" s="20" t="str">
        <f>'P19'!E59</f>
        <v>C</v>
      </c>
      <c r="W62" s="20" t="str">
        <f>'P20'!E59</f>
        <v>C</v>
      </c>
      <c r="X62" s="20" t="str">
        <f>'P21'!E59</f>
        <v>C</v>
      </c>
      <c r="Y62" s="20" t="str">
        <f>'P22'!E59</f>
        <v>C</v>
      </c>
      <c r="Z62" s="20" t="str">
        <f>'P23'!$E59</f>
        <v>C</v>
      </c>
      <c r="AA62" s="20" t="str">
        <f>'P24'!$E59</f>
        <v>C</v>
      </c>
      <c r="AB62" s="20" t="str">
        <f>'P25'!$E59</f>
        <v>NT</v>
      </c>
      <c r="AC62" s="20" t="str">
        <f>'P26'!$E59</f>
        <v>C</v>
      </c>
      <c r="AD62" s="20" t="str">
        <f>'P27'!$E59</f>
        <v>C</v>
      </c>
      <c r="AE62" s="20" t="str">
        <f>'P28'!$E59</f>
        <v>C</v>
      </c>
      <c r="AF62" s="20" t="str">
        <f>'P29'!$E59</f>
        <v>C</v>
      </c>
      <c r="AG62" s="20" t="str">
        <f>'P30'!$E59</f>
        <v>C</v>
      </c>
      <c r="AH62" s="20" t="str">
        <f>'P31'!$E59</f>
        <v>C</v>
      </c>
      <c r="AI62" s="20" t="str">
        <f>'P32'!$E59</f>
        <v>C</v>
      </c>
      <c r="AJ62" s="20" t="str">
        <f>'P33'!$E59</f>
        <v>C</v>
      </c>
      <c r="AK62" s="20" t="str">
        <f>'P34'!$E59</f>
        <v>C</v>
      </c>
      <c r="AL62" s="20" t="str">
        <f>'P35'!$E59</f>
        <v>C</v>
      </c>
      <c r="AM62" s="20" t="str">
        <f>'P36'!$E59</f>
        <v>C</v>
      </c>
      <c r="AN62" s="20" t="str">
        <f>'P37'!$E59</f>
        <v>C</v>
      </c>
      <c r="AO62" s="20" t="str">
        <f>'P38'!$E59</f>
        <v>NT</v>
      </c>
      <c r="AP62" s="20" t="str">
        <f>'P39'!$E59</f>
        <v>NT</v>
      </c>
      <c r="AQ62" s="20" t="str">
        <f>'P40'!$E59</f>
        <v>NT</v>
      </c>
      <c r="AR62" s="20">
        <v>56</v>
      </c>
      <c r="AS62" s="21">
        <f>COUNTIF(BaseDeCalcul!D62:AQ62,"C")</f>
        <v>35</v>
      </c>
      <c r="AT62" s="21">
        <f>COUNTIF(BaseDeCalcul!D62:AQ62,"NC")</f>
        <v>0</v>
      </c>
      <c r="AU62" s="21">
        <f>COUNTIF(BaseDeCalcul!D62:AQ62,"NA")</f>
        <v>0</v>
      </c>
      <c r="AV62" s="22" t="str">
        <f t="shared" si="7"/>
        <v>C</v>
      </c>
      <c r="AW62" s="21"/>
      <c r="AX62" s="21"/>
      <c r="AY62" s="21"/>
      <c r="AZ62" s="21"/>
      <c r="BA62" s="21"/>
      <c r="BB62" s="20"/>
      <c r="BC62" s="20"/>
    </row>
    <row r="63" spans="1:55">
      <c r="A63" s="20" t="str">
        <f>Criteres!B60</f>
        <v>Eléments obligatoires</v>
      </c>
      <c r="B63" s="20" t="str">
        <f>Criteres!C60</f>
        <v>8.4</v>
      </c>
      <c r="C63" s="20" t="str">
        <f>Criteres!D60</f>
        <v>A</v>
      </c>
      <c r="D63" s="20" t="str">
        <f>'P01'!E60</f>
        <v>C</v>
      </c>
      <c r="E63" s="20" t="str">
        <f>'P02'!E60</f>
        <v>C</v>
      </c>
      <c r="F63" s="20" t="str">
        <f>'P03'!E60</f>
        <v>C</v>
      </c>
      <c r="G63" s="20" t="str">
        <f>'P04'!E60</f>
        <v>C</v>
      </c>
      <c r="H63" s="20" t="str">
        <f>'P05'!E60</f>
        <v>C</v>
      </c>
      <c r="I63" s="20" t="str">
        <f>'P06'!E60</f>
        <v>C</v>
      </c>
      <c r="J63" s="20" t="str">
        <f>'P07'!E60</f>
        <v>C</v>
      </c>
      <c r="K63" s="20" t="str">
        <f>'P08'!E60</f>
        <v>C</v>
      </c>
      <c r="L63" s="20" t="str">
        <f>'P09'!E60</f>
        <v>C</v>
      </c>
      <c r="M63" s="20" t="str">
        <f>'P10'!E60</f>
        <v>C</v>
      </c>
      <c r="N63" s="20" t="str">
        <f>'P11'!E60</f>
        <v>NT</v>
      </c>
      <c r="O63" s="20" t="str">
        <f>'P12'!E60</f>
        <v>C</v>
      </c>
      <c r="P63" s="20" t="str">
        <f>'P13'!E60</f>
        <v>C</v>
      </c>
      <c r="Q63" s="20" t="str">
        <f>'P14'!E60</f>
        <v>C</v>
      </c>
      <c r="R63" s="20" t="str">
        <f>'P15'!E60</f>
        <v>C</v>
      </c>
      <c r="S63" s="20" t="str">
        <f>'P16'!E60</f>
        <v>C</v>
      </c>
      <c r="T63" s="20" t="str">
        <f>'P17'!E60</f>
        <v>C</v>
      </c>
      <c r="U63" s="20" t="str">
        <f>'P18'!E60</f>
        <v>C</v>
      </c>
      <c r="V63" s="20" t="str">
        <f>'P19'!E60</f>
        <v>C</v>
      </c>
      <c r="W63" s="20" t="str">
        <f>'P20'!E60</f>
        <v>C</v>
      </c>
      <c r="X63" s="20" t="str">
        <f>'P21'!E60</f>
        <v>C</v>
      </c>
      <c r="Y63" s="20" t="str">
        <f>'P22'!E60</f>
        <v>C</v>
      </c>
      <c r="Z63" s="20" t="str">
        <f>'P23'!$E60</f>
        <v>C</v>
      </c>
      <c r="AA63" s="20" t="str">
        <f>'P24'!$E60</f>
        <v>C</v>
      </c>
      <c r="AB63" s="20" t="str">
        <f>'P25'!$E60</f>
        <v>NT</v>
      </c>
      <c r="AC63" s="20" t="str">
        <f>'P26'!$E60</f>
        <v>C</v>
      </c>
      <c r="AD63" s="20" t="str">
        <f>'P27'!$E60</f>
        <v>C</v>
      </c>
      <c r="AE63" s="20" t="str">
        <f>'P28'!$E60</f>
        <v>C</v>
      </c>
      <c r="AF63" s="20" t="str">
        <f>'P29'!$E60</f>
        <v>C</v>
      </c>
      <c r="AG63" s="20" t="str">
        <f>'P30'!$E60</f>
        <v>C</v>
      </c>
      <c r="AH63" s="20" t="str">
        <f>'P31'!$E60</f>
        <v>C</v>
      </c>
      <c r="AI63" s="20" t="str">
        <f>'P32'!$E60</f>
        <v>C</v>
      </c>
      <c r="AJ63" s="20" t="str">
        <f>'P33'!$E60</f>
        <v>C</v>
      </c>
      <c r="AK63" s="20" t="str">
        <f>'P34'!$E60</f>
        <v>C</v>
      </c>
      <c r="AL63" s="20" t="str">
        <f>'P35'!$E60</f>
        <v>C</v>
      </c>
      <c r="AM63" s="20" t="str">
        <f>'P36'!$E60</f>
        <v>C</v>
      </c>
      <c r="AN63" s="20" t="str">
        <f>'P37'!$E60</f>
        <v>C</v>
      </c>
      <c r="AO63" s="20" t="str">
        <f>'P38'!$E60</f>
        <v>NT</v>
      </c>
      <c r="AP63" s="20" t="str">
        <f>'P39'!$E60</f>
        <v>NT</v>
      </c>
      <c r="AQ63" s="20" t="str">
        <f>'P40'!$E60</f>
        <v>NT</v>
      </c>
      <c r="AR63" s="20">
        <v>57</v>
      </c>
      <c r="AS63" s="21">
        <f>COUNTIF(BaseDeCalcul!D63:AQ63,"C")</f>
        <v>35</v>
      </c>
      <c r="AT63" s="21">
        <f>COUNTIF(BaseDeCalcul!D63:AQ63,"NC")</f>
        <v>0</v>
      </c>
      <c r="AU63" s="21">
        <f>COUNTIF(BaseDeCalcul!D63:AQ63,"NA")</f>
        <v>0</v>
      </c>
      <c r="AV63" s="22" t="str">
        <f t="shared" si="7"/>
        <v>C</v>
      </c>
      <c r="AW63" s="21"/>
      <c r="AX63" s="21"/>
      <c r="AY63" s="21"/>
      <c r="AZ63" s="21"/>
      <c r="BA63" s="21"/>
      <c r="BB63" s="20"/>
      <c r="BC63" s="20"/>
    </row>
    <row r="64" spans="1:55">
      <c r="A64" s="20" t="str">
        <f>Criteres!B61</f>
        <v>Eléments obligatoires</v>
      </c>
      <c r="B64" s="20" t="str">
        <f>Criteres!C61</f>
        <v>8.5</v>
      </c>
      <c r="C64" s="20" t="str">
        <f>Criteres!D61</f>
        <v>A</v>
      </c>
      <c r="D64" s="20" t="str">
        <f>'P01'!E61</f>
        <v>C</v>
      </c>
      <c r="E64" s="20" t="str">
        <f>'P02'!E61</f>
        <v>C</v>
      </c>
      <c r="F64" s="20" t="str">
        <f>'P03'!E61</f>
        <v>C</v>
      </c>
      <c r="G64" s="20" t="str">
        <f>'P04'!E61</f>
        <v>C</v>
      </c>
      <c r="H64" s="20" t="str">
        <f>'P05'!E61</f>
        <v>C</v>
      </c>
      <c r="I64" s="20" t="str">
        <f>'P06'!E61</f>
        <v>C</v>
      </c>
      <c r="J64" s="20" t="str">
        <f>'P07'!E61</f>
        <v>C</v>
      </c>
      <c r="K64" s="20" t="str">
        <f>'P08'!E61</f>
        <v>C</v>
      </c>
      <c r="L64" s="20" t="str">
        <f>'P09'!E61</f>
        <v>C</v>
      </c>
      <c r="M64" s="20" t="str">
        <f>'P10'!E61</f>
        <v>C</v>
      </c>
      <c r="N64" s="20" t="str">
        <f>'P11'!E61</f>
        <v>NT</v>
      </c>
      <c r="O64" s="20" t="str">
        <f>'P12'!E61</f>
        <v>C</v>
      </c>
      <c r="P64" s="20" t="str">
        <f>'P13'!E61</f>
        <v>C</v>
      </c>
      <c r="Q64" s="20" t="str">
        <f>'P14'!E61</f>
        <v>C</v>
      </c>
      <c r="R64" s="20" t="str">
        <f>'P15'!E61</f>
        <v>C</v>
      </c>
      <c r="S64" s="20" t="str">
        <f>'P16'!E61</f>
        <v>C</v>
      </c>
      <c r="T64" s="20" t="str">
        <f>'P17'!E61</f>
        <v>C</v>
      </c>
      <c r="U64" s="20" t="str">
        <f>'P18'!E61</f>
        <v>C</v>
      </c>
      <c r="V64" s="20" t="str">
        <f>'P19'!E61</f>
        <v>C</v>
      </c>
      <c r="W64" s="20" t="str">
        <f>'P20'!E61</f>
        <v>C</v>
      </c>
      <c r="X64" s="20" t="str">
        <f>'P21'!E61</f>
        <v>C</v>
      </c>
      <c r="Y64" s="20" t="str">
        <f>'P22'!E61</f>
        <v>C</v>
      </c>
      <c r="Z64" s="20" t="str">
        <f>'P23'!$E61</f>
        <v>C</v>
      </c>
      <c r="AA64" s="20" t="str">
        <f>'P24'!$E61</f>
        <v>C</v>
      </c>
      <c r="AB64" s="20" t="str">
        <f>'P25'!$E61</f>
        <v>NT</v>
      </c>
      <c r="AC64" s="20" t="str">
        <f>'P26'!$E61</f>
        <v>C</v>
      </c>
      <c r="AD64" s="20" t="str">
        <f>'P27'!$E61</f>
        <v>C</v>
      </c>
      <c r="AE64" s="20" t="str">
        <f>'P28'!$E61</f>
        <v>C</v>
      </c>
      <c r="AF64" s="20" t="str">
        <f>'P29'!$E61</f>
        <v>C</v>
      </c>
      <c r="AG64" s="20" t="str">
        <f>'P30'!$E61</f>
        <v>C</v>
      </c>
      <c r="AH64" s="20" t="str">
        <f>'P31'!$E61</f>
        <v>C</v>
      </c>
      <c r="AI64" s="20" t="str">
        <f>'P32'!$E61</f>
        <v>C</v>
      </c>
      <c r="AJ64" s="20" t="str">
        <f>'P33'!$E61</f>
        <v>C</v>
      </c>
      <c r="AK64" s="20" t="str">
        <f>'P34'!$E61</f>
        <v>C</v>
      </c>
      <c r="AL64" s="20" t="str">
        <f>'P35'!$E61</f>
        <v>C</v>
      </c>
      <c r="AM64" s="20" t="str">
        <f>'P36'!$E61</f>
        <v>C</v>
      </c>
      <c r="AN64" s="20" t="str">
        <f>'P37'!$E61</f>
        <v>C</v>
      </c>
      <c r="AO64" s="20" t="str">
        <f>'P38'!$E61</f>
        <v>NT</v>
      </c>
      <c r="AP64" s="20" t="str">
        <f>'P39'!$E61</f>
        <v>NT</v>
      </c>
      <c r="AQ64" s="20" t="str">
        <f>'P40'!$E61</f>
        <v>NT</v>
      </c>
      <c r="AR64" s="20">
        <v>58</v>
      </c>
      <c r="AS64" s="21">
        <f>COUNTIF(BaseDeCalcul!D64:AQ64,"C")</f>
        <v>35</v>
      </c>
      <c r="AT64" s="21">
        <f>COUNTIF(BaseDeCalcul!D64:AQ64,"NC")</f>
        <v>0</v>
      </c>
      <c r="AU64" s="21">
        <f>COUNTIF(BaseDeCalcul!D64:AQ64,"NA")</f>
        <v>0</v>
      </c>
      <c r="AV64" s="22" t="str">
        <f t="shared" si="7"/>
        <v>C</v>
      </c>
      <c r="AW64" s="21"/>
      <c r="AX64" s="21"/>
      <c r="AY64" s="21"/>
      <c r="AZ64" s="21"/>
      <c r="BA64" s="21"/>
      <c r="BB64" s="20"/>
      <c r="BC64" s="20"/>
    </row>
    <row r="65" spans="1:55">
      <c r="A65" s="20" t="str">
        <f>Criteres!B62</f>
        <v>Eléments obligatoires</v>
      </c>
      <c r="B65" s="20" t="str">
        <f>Criteres!C62</f>
        <v>8.6</v>
      </c>
      <c r="C65" s="20" t="str">
        <f>Criteres!D62</f>
        <v>A</v>
      </c>
      <c r="D65" s="20" t="str">
        <f>'P01'!E62</f>
        <v>C</v>
      </c>
      <c r="E65" s="20" t="str">
        <f>'P02'!E62</f>
        <v>NC</v>
      </c>
      <c r="F65" s="20" t="str">
        <f>'P03'!E62</f>
        <v>NC</v>
      </c>
      <c r="G65" s="20" t="str">
        <f>'P04'!E62</f>
        <v>C</v>
      </c>
      <c r="H65" s="20" t="str">
        <f>'P05'!E62</f>
        <v>NC</v>
      </c>
      <c r="I65" s="20" t="str">
        <f>'P06'!E62</f>
        <v>C</v>
      </c>
      <c r="J65" s="20" t="str">
        <f>'P07'!E62</f>
        <v>C</v>
      </c>
      <c r="K65" s="20" t="str">
        <f>'P08'!E62</f>
        <v>NC</v>
      </c>
      <c r="L65" s="20" t="str">
        <f>'P09'!E62</f>
        <v>C</v>
      </c>
      <c r="M65" s="20" t="str">
        <f>'P10'!E62</f>
        <v>NC</v>
      </c>
      <c r="N65" s="20" t="str">
        <f>'P11'!E62</f>
        <v>NT</v>
      </c>
      <c r="O65" s="20" t="str">
        <f>'P12'!E62</f>
        <v>NC</v>
      </c>
      <c r="P65" s="20" t="str">
        <f>'P13'!E62</f>
        <v>C</v>
      </c>
      <c r="Q65" s="20" t="str">
        <f>'P14'!E62</f>
        <v>NC</v>
      </c>
      <c r="R65" s="20" t="str">
        <f>'P15'!E62</f>
        <v>C</v>
      </c>
      <c r="S65" s="20" t="str">
        <f>'P16'!E62</f>
        <v>NC</v>
      </c>
      <c r="T65" s="20" t="str">
        <f>'P17'!E62</f>
        <v>C</v>
      </c>
      <c r="U65" s="20" t="str">
        <f>'P18'!E62</f>
        <v>C</v>
      </c>
      <c r="V65" s="20" t="str">
        <f>'P19'!E62</f>
        <v>NC</v>
      </c>
      <c r="W65" s="20" t="str">
        <f>'P20'!E62</f>
        <v>NC</v>
      </c>
      <c r="X65" s="20" t="str">
        <f>'P21'!E62</f>
        <v>C</v>
      </c>
      <c r="Y65" s="20" t="str">
        <f>'P22'!E62</f>
        <v>NC</v>
      </c>
      <c r="Z65" s="20" t="str">
        <f>'P23'!$E62</f>
        <v>C</v>
      </c>
      <c r="AA65" s="20" t="str">
        <f>'P24'!$E62</f>
        <v>C</v>
      </c>
      <c r="AB65" s="20" t="str">
        <f>'P25'!$E62</f>
        <v>NT</v>
      </c>
      <c r="AC65" s="20" t="str">
        <f>'P26'!$E62</f>
        <v>NC</v>
      </c>
      <c r="AD65" s="20" t="str">
        <f>'P27'!$E62</f>
        <v>C</v>
      </c>
      <c r="AE65" s="20" t="str">
        <f>'P28'!$E62</f>
        <v>C</v>
      </c>
      <c r="AF65" s="20" t="str">
        <f>'P29'!$E62</f>
        <v>C</v>
      </c>
      <c r="AG65" s="20" t="str">
        <f>'P30'!$E62</f>
        <v>C</v>
      </c>
      <c r="AH65" s="20" t="str">
        <f>'P31'!$E62</f>
        <v>C</v>
      </c>
      <c r="AI65" s="20" t="str">
        <f>'P32'!$E62</f>
        <v>C</v>
      </c>
      <c r="AJ65" s="20" t="str">
        <f>'P33'!$E62</f>
        <v>NC</v>
      </c>
      <c r="AK65" s="20" t="str">
        <f>'P34'!$E62</f>
        <v>NC</v>
      </c>
      <c r="AL65" s="20" t="str">
        <f>'P35'!$E62</f>
        <v>C</v>
      </c>
      <c r="AM65" s="20" t="str">
        <f>'P36'!$E62</f>
        <v>NC</v>
      </c>
      <c r="AN65" s="20" t="str">
        <f>'P37'!$E62</f>
        <v>NC</v>
      </c>
      <c r="AO65" s="20" t="str">
        <f>'P38'!$E62</f>
        <v>NT</v>
      </c>
      <c r="AP65" s="20" t="str">
        <f>'P39'!$E62</f>
        <v>NT</v>
      </c>
      <c r="AQ65" s="20" t="str">
        <f>'P40'!$E62</f>
        <v>NT</v>
      </c>
      <c r="AR65" s="20">
        <v>59</v>
      </c>
      <c r="AS65" s="21">
        <f>COUNTIF(BaseDeCalcul!D65:AQ65,"C")</f>
        <v>19</v>
      </c>
      <c r="AT65" s="21">
        <f>COUNTIF(BaseDeCalcul!D65:AQ65,"NC")</f>
        <v>16</v>
      </c>
      <c r="AU65" s="21">
        <f>COUNTIF(BaseDeCalcul!D65:AQ65,"NA")</f>
        <v>0</v>
      </c>
      <c r="AV65" s="22" t="str">
        <f t="shared" si="7"/>
        <v>NC</v>
      </c>
      <c r="AW65" s="21"/>
      <c r="AX65" s="21"/>
      <c r="AY65" s="21"/>
      <c r="AZ65" s="21"/>
      <c r="BA65" s="21"/>
      <c r="BB65" s="20"/>
      <c r="BC65" s="20"/>
    </row>
    <row r="66" spans="1:55">
      <c r="A66" s="20" t="str">
        <f>Criteres!B63</f>
        <v>Eléments obligatoires</v>
      </c>
      <c r="B66" s="20" t="str">
        <f>Criteres!C63</f>
        <v>8.7</v>
      </c>
      <c r="C66" s="20" t="str">
        <f>Criteres!D63</f>
        <v>AA</v>
      </c>
      <c r="D66" s="20" t="str">
        <f>'P01'!E63</f>
        <v>NA</v>
      </c>
      <c r="E66" s="20" t="str">
        <f>'P02'!E63</f>
        <v>NA</v>
      </c>
      <c r="F66" s="20" t="str">
        <f>'P03'!E63</f>
        <v>NA</v>
      </c>
      <c r="G66" s="20" t="str">
        <f>'P04'!E63</f>
        <v>NA</v>
      </c>
      <c r="H66" s="20" t="str">
        <f>'P05'!E63</f>
        <v>NA</v>
      </c>
      <c r="I66" s="20" t="str">
        <f>'P06'!E63</f>
        <v>C</v>
      </c>
      <c r="J66" s="20" t="str">
        <f>'P07'!E63</f>
        <v>NA</v>
      </c>
      <c r="K66" s="20" t="str">
        <f>'P08'!E63</f>
        <v>NA</v>
      </c>
      <c r="L66" s="20" t="str">
        <f>'P09'!E63</f>
        <v>NA</v>
      </c>
      <c r="M66" s="20" t="str">
        <f>'P10'!E63</f>
        <v>NA</v>
      </c>
      <c r="N66" s="20" t="str">
        <f>'P11'!E63</f>
        <v>NT</v>
      </c>
      <c r="O66" s="20" t="str">
        <f>'P12'!E63</f>
        <v>NA</v>
      </c>
      <c r="P66" s="20" t="str">
        <f>'P13'!E63</f>
        <v>NA</v>
      </c>
      <c r="Q66" s="20" t="str">
        <f>'P14'!E63</f>
        <v>NA</v>
      </c>
      <c r="R66" s="20" t="str">
        <f>'P15'!E63</f>
        <v>NA</v>
      </c>
      <c r="S66" s="20" t="str">
        <f>'P16'!E63</f>
        <v>NA</v>
      </c>
      <c r="T66" s="20" t="str">
        <f>'P17'!E63</f>
        <v>NA</v>
      </c>
      <c r="U66" s="20" t="str">
        <f>'P18'!E63</f>
        <v>NA</v>
      </c>
      <c r="V66" s="20" t="str">
        <f>'P19'!E63</f>
        <v>NA</v>
      </c>
      <c r="W66" s="20" t="str">
        <f>'P20'!E63</f>
        <v>NA</v>
      </c>
      <c r="X66" s="20" t="str">
        <f>'P21'!E63</f>
        <v>NA</v>
      </c>
      <c r="Y66" s="20" t="str">
        <f>'P22'!E63</f>
        <v>NA</v>
      </c>
      <c r="Z66" s="20" t="str">
        <f>'P23'!$E63</f>
        <v>NA</v>
      </c>
      <c r="AA66" s="20" t="str">
        <f>'P24'!$E63</f>
        <v>NA</v>
      </c>
      <c r="AB66" s="20" t="str">
        <f>'P25'!$E63</f>
        <v>NT</v>
      </c>
      <c r="AC66" s="20" t="str">
        <f>'P26'!$E63</f>
        <v>NA</v>
      </c>
      <c r="AD66" s="20" t="str">
        <f>'P27'!$E63</f>
        <v>NA</v>
      </c>
      <c r="AE66" s="20" t="str">
        <f>'P28'!$E63</f>
        <v>NA</v>
      </c>
      <c r="AF66" s="20" t="str">
        <f>'P29'!$E63</f>
        <v>NA</v>
      </c>
      <c r="AG66" s="20" t="str">
        <f>'P30'!$E63</f>
        <v>NA</v>
      </c>
      <c r="AH66" s="20" t="str">
        <f>'P31'!$E63</f>
        <v>NA</v>
      </c>
      <c r="AI66" s="20" t="str">
        <f>'P32'!$E63</f>
        <v>NA</v>
      </c>
      <c r="AJ66" s="20" t="str">
        <f>'P33'!$E63</f>
        <v>NA</v>
      </c>
      <c r="AK66" s="20" t="str">
        <f>'P34'!$E63</f>
        <v>NA</v>
      </c>
      <c r="AL66" s="20" t="str">
        <f>'P35'!$E63</f>
        <v>NA</v>
      </c>
      <c r="AM66" s="20" t="str">
        <f>'P36'!$E63</f>
        <v>NA</v>
      </c>
      <c r="AN66" s="20" t="str">
        <f>'P37'!$E63</f>
        <v>NA</v>
      </c>
      <c r="AO66" s="20" t="str">
        <f>'P38'!$E63</f>
        <v>NT</v>
      </c>
      <c r="AP66" s="20" t="str">
        <f>'P39'!$E63</f>
        <v>NT</v>
      </c>
      <c r="AQ66" s="20" t="str">
        <f>'P40'!$E63</f>
        <v>NT</v>
      </c>
      <c r="AR66" s="20">
        <v>60</v>
      </c>
      <c r="AS66" s="21">
        <f>COUNTIF(BaseDeCalcul!D66:AQ66,"C")</f>
        <v>1</v>
      </c>
      <c r="AT66" s="21">
        <f>COUNTIF(BaseDeCalcul!D66:AQ66,"NC")</f>
        <v>0</v>
      </c>
      <c r="AU66" s="21">
        <f>COUNTIF(BaseDeCalcul!D66:AQ66,"NA")</f>
        <v>34</v>
      </c>
      <c r="AV66" s="22" t="str">
        <f t="shared" si="7"/>
        <v>C</v>
      </c>
      <c r="AW66" s="21"/>
      <c r="AX66" s="21"/>
      <c r="AY66" s="21"/>
      <c r="AZ66" s="21"/>
      <c r="BA66" s="21"/>
      <c r="BB66" s="20"/>
      <c r="BC66" s="20"/>
    </row>
    <row r="67" spans="1:55">
      <c r="A67" s="20" t="str">
        <f>Criteres!B64</f>
        <v>Eléments obligatoires</v>
      </c>
      <c r="B67" s="20" t="str">
        <f>Criteres!C64</f>
        <v>8.8</v>
      </c>
      <c r="C67" s="20" t="str">
        <f>Criteres!D64</f>
        <v>AA</v>
      </c>
      <c r="D67" s="20" t="str">
        <f>'P01'!E64</f>
        <v>NA</v>
      </c>
      <c r="E67" s="20" t="str">
        <f>'P02'!E64</f>
        <v>NA</v>
      </c>
      <c r="F67" s="20" t="str">
        <f>'P03'!E64</f>
        <v>NA</v>
      </c>
      <c r="G67" s="20" t="str">
        <f>'P04'!E64</f>
        <v>NA</v>
      </c>
      <c r="H67" s="20" t="str">
        <f>'P05'!E64</f>
        <v>NA</v>
      </c>
      <c r="I67" s="20" t="str">
        <f>'P06'!E64</f>
        <v>NA</v>
      </c>
      <c r="J67" s="20" t="str">
        <f>'P07'!E64</f>
        <v>NA</v>
      </c>
      <c r="K67" s="20" t="str">
        <f>'P08'!E64</f>
        <v>NA</v>
      </c>
      <c r="L67" s="20" t="str">
        <f>'P09'!E64</f>
        <v>NA</v>
      </c>
      <c r="M67" s="20" t="str">
        <f>'P10'!E64</f>
        <v>NA</v>
      </c>
      <c r="N67" s="20" t="str">
        <f>'P11'!E64</f>
        <v>NT</v>
      </c>
      <c r="O67" s="20" t="str">
        <f>'P12'!E64</f>
        <v>NA</v>
      </c>
      <c r="P67" s="20" t="str">
        <f>'P13'!E64</f>
        <v>NA</v>
      </c>
      <c r="Q67" s="20" t="str">
        <f>'P14'!E64</f>
        <v>NA</v>
      </c>
      <c r="R67" s="20" t="str">
        <f>'P15'!E64</f>
        <v>NA</v>
      </c>
      <c r="S67" s="20" t="str">
        <f>'P16'!E64</f>
        <v>NA</v>
      </c>
      <c r="T67" s="20" t="str">
        <f>'P17'!E64</f>
        <v>NA</v>
      </c>
      <c r="U67" s="20" t="str">
        <f>'P18'!E64</f>
        <v>NA</v>
      </c>
      <c r="V67" s="20" t="str">
        <f>'P19'!E64</f>
        <v>NA</v>
      </c>
      <c r="W67" s="20" t="str">
        <f>'P20'!E64</f>
        <v>NA</v>
      </c>
      <c r="X67" s="20" t="str">
        <f>'P21'!E64</f>
        <v>NA</v>
      </c>
      <c r="Y67" s="20" t="str">
        <f>'P22'!E64</f>
        <v>NA</v>
      </c>
      <c r="Z67" s="20" t="str">
        <f>'P23'!$E64</f>
        <v>NA</v>
      </c>
      <c r="AA67" s="20" t="str">
        <f>'P24'!$E64</f>
        <v>NA</v>
      </c>
      <c r="AB67" s="20" t="str">
        <f>'P25'!$E64</f>
        <v>NT</v>
      </c>
      <c r="AC67" s="20" t="str">
        <f>'P26'!$E64</f>
        <v>NA</v>
      </c>
      <c r="AD67" s="20" t="str">
        <f>'P27'!$E64</f>
        <v>NA</v>
      </c>
      <c r="AE67" s="20" t="str">
        <f>'P28'!$E64</f>
        <v>NA</v>
      </c>
      <c r="AF67" s="20" t="str">
        <f>'P29'!$E64</f>
        <v>NA</v>
      </c>
      <c r="AG67" s="20" t="str">
        <f>'P30'!$E64</f>
        <v>NA</v>
      </c>
      <c r="AH67" s="20" t="str">
        <f>'P31'!$E64</f>
        <v>NA</v>
      </c>
      <c r="AI67" s="20" t="str">
        <f>'P32'!$E64</f>
        <v>NA</v>
      </c>
      <c r="AJ67" s="20" t="str">
        <f>'P33'!$E64</f>
        <v>NA</v>
      </c>
      <c r="AK67" s="20" t="str">
        <f>'P34'!$E64</f>
        <v>NA</v>
      </c>
      <c r="AL67" s="20" t="str">
        <f>'P35'!$E64</f>
        <v>NA</v>
      </c>
      <c r="AM67" s="20" t="str">
        <f>'P36'!$E64</f>
        <v>NA</v>
      </c>
      <c r="AN67" s="20" t="str">
        <f>'P37'!$E64</f>
        <v>NA</v>
      </c>
      <c r="AO67" s="20" t="str">
        <f>'P38'!$E64</f>
        <v>NT</v>
      </c>
      <c r="AP67" s="20" t="str">
        <f>'P39'!$E64</f>
        <v>NT</v>
      </c>
      <c r="AQ67" s="20" t="str">
        <f>'P40'!$E64</f>
        <v>NT</v>
      </c>
      <c r="AR67" s="20">
        <v>61</v>
      </c>
      <c r="AS67" s="21">
        <f>COUNTIF(BaseDeCalcul!D67:AQ67,"C")</f>
        <v>0</v>
      </c>
      <c r="AT67" s="21">
        <f>COUNTIF(BaseDeCalcul!D67:AQ67,"NC")</f>
        <v>0</v>
      </c>
      <c r="AU67" s="21">
        <f>COUNTIF(BaseDeCalcul!D67:AQ67,"NA")</f>
        <v>35</v>
      </c>
      <c r="AV67" s="22" t="str">
        <f t="shared" si="7"/>
        <v>NA</v>
      </c>
      <c r="AW67" s="21"/>
      <c r="AX67" s="21"/>
      <c r="AY67" s="21"/>
      <c r="AZ67" s="21"/>
      <c r="BA67" s="21"/>
      <c r="BB67" s="20"/>
      <c r="BC67" s="20"/>
    </row>
    <row r="68" spans="1:55">
      <c r="A68" s="20" t="str">
        <f>Criteres!B65</f>
        <v>Eléments obligatoires</v>
      </c>
      <c r="B68" s="20" t="str">
        <f>Criteres!C65</f>
        <v>8.9</v>
      </c>
      <c r="C68" s="20" t="str">
        <f>Criteres!D65</f>
        <v>A</v>
      </c>
      <c r="D68" s="20" t="str">
        <f>'P01'!E65</f>
        <v>NC</v>
      </c>
      <c r="E68" s="20" t="str">
        <f>'P02'!E65</f>
        <v>NC</v>
      </c>
      <c r="F68" s="20" t="str">
        <f>'P03'!E65</f>
        <v>C</v>
      </c>
      <c r="G68" s="20" t="str">
        <f>'P04'!E65</f>
        <v>NC</v>
      </c>
      <c r="H68" s="20" t="str">
        <f>'P05'!E65</f>
        <v>NC</v>
      </c>
      <c r="I68" s="20" t="str">
        <f>'P06'!E65</f>
        <v>NA</v>
      </c>
      <c r="J68" s="20" t="str">
        <f>'P07'!E65</f>
        <v>NC</v>
      </c>
      <c r="K68" s="20" t="str">
        <f>'P08'!E65</f>
        <v>C</v>
      </c>
      <c r="L68" s="20" t="str">
        <f>'P09'!E65</f>
        <v>NA</v>
      </c>
      <c r="M68" s="20" t="str">
        <f>'P10'!E65</f>
        <v>C</v>
      </c>
      <c r="N68" s="20" t="str">
        <f>'P11'!E65</f>
        <v>NT</v>
      </c>
      <c r="O68" s="20" t="str">
        <f>'P12'!E65</f>
        <v>NA</v>
      </c>
      <c r="P68" s="20" t="str">
        <f>'P13'!E65</f>
        <v>NA</v>
      </c>
      <c r="Q68" s="20" t="str">
        <f>'P14'!E65</f>
        <v>NA</v>
      </c>
      <c r="R68" s="20" t="str">
        <f>'P15'!E65</f>
        <v>NA</v>
      </c>
      <c r="S68" s="20" t="str">
        <f>'P16'!E65</f>
        <v>NA</v>
      </c>
      <c r="T68" s="20" t="str">
        <f>'P17'!E65</f>
        <v>NA</v>
      </c>
      <c r="U68" s="20" t="str">
        <f>'P18'!E65</f>
        <v>NA</v>
      </c>
      <c r="V68" s="20" t="str">
        <f>'P19'!E65</f>
        <v>C</v>
      </c>
      <c r="W68" s="20" t="str">
        <f>'P20'!E65</f>
        <v>NA</v>
      </c>
      <c r="X68" s="20" t="str">
        <f>'P21'!E65</f>
        <v>NC</v>
      </c>
      <c r="Y68" s="20" t="str">
        <f>'P22'!E65</f>
        <v>NA</v>
      </c>
      <c r="Z68" s="20" t="str">
        <f>'P23'!$E65</f>
        <v>NA</v>
      </c>
      <c r="AA68" s="20" t="str">
        <f>'P24'!$E65</f>
        <v>NA</v>
      </c>
      <c r="AB68" s="20" t="str">
        <f>'P25'!$E65</f>
        <v>NT</v>
      </c>
      <c r="AC68" s="20" t="str">
        <f>'P26'!$E65</f>
        <v>NC</v>
      </c>
      <c r="AD68" s="20" t="str">
        <f>'P27'!$E65</f>
        <v>C</v>
      </c>
      <c r="AE68" s="20" t="str">
        <f>'P28'!$E65</f>
        <v>C</v>
      </c>
      <c r="AF68" s="20" t="str">
        <f>'P29'!$E65</f>
        <v>NA</v>
      </c>
      <c r="AG68" s="20" t="str">
        <f>'P30'!$E65</f>
        <v>NA</v>
      </c>
      <c r="AH68" s="20" t="str">
        <f>'P31'!$E65</f>
        <v>NA</v>
      </c>
      <c r="AI68" s="20" t="str">
        <f>'P32'!$E65</f>
        <v>NA</v>
      </c>
      <c r="AJ68" s="20" t="str">
        <f>'P33'!$E65</f>
        <v>C</v>
      </c>
      <c r="AK68" s="20" t="str">
        <f>'P34'!$E65</f>
        <v>NA</v>
      </c>
      <c r="AL68" s="20" t="str">
        <f>'P35'!$E65</f>
        <v>NA</v>
      </c>
      <c r="AM68" s="20" t="str">
        <f>'P36'!$E65</f>
        <v>NC</v>
      </c>
      <c r="AN68" s="20" t="str">
        <f>'P37'!$E65</f>
        <v>NA</v>
      </c>
      <c r="AO68" s="20" t="str">
        <f>'P38'!$E65</f>
        <v>NT</v>
      </c>
      <c r="AP68" s="20" t="str">
        <f>'P39'!$E65</f>
        <v>NT</v>
      </c>
      <c r="AQ68" s="20" t="str">
        <f>'P40'!$E65</f>
        <v>NT</v>
      </c>
      <c r="AR68" s="20">
        <v>62</v>
      </c>
      <c r="AS68" s="21">
        <f>COUNTIF(BaseDeCalcul!D68:AQ68,"C")</f>
        <v>7</v>
      </c>
      <c r="AT68" s="21">
        <f>COUNTIF(BaseDeCalcul!D68:AQ68,"NC")</f>
        <v>8</v>
      </c>
      <c r="AU68" s="21">
        <f>COUNTIF(BaseDeCalcul!D68:AQ68,"NA")</f>
        <v>20</v>
      </c>
      <c r="AV68" s="22" t="str">
        <f t="shared" si="7"/>
        <v>NC</v>
      </c>
      <c r="AW68" s="21"/>
      <c r="AX68" s="21"/>
      <c r="AY68" s="21"/>
      <c r="AZ68" s="21"/>
      <c r="BA68" s="21"/>
      <c r="BB68" s="20"/>
      <c r="BC68" s="20"/>
    </row>
    <row r="69" spans="1:55">
      <c r="A69" s="20" t="str">
        <f>Criteres!B66</f>
        <v>Eléments obligatoires</v>
      </c>
      <c r="B69" s="20" t="str">
        <f>Criteres!C66</f>
        <v>8.10</v>
      </c>
      <c r="C69" s="20" t="str">
        <f>Criteres!D66</f>
        <v>A</v>
      </c>
      <c r="D69" s="20" t="str">
        <f>'P01'!E66</f>
        <v>NA</v>
      </c>
      <c r="E69" s="20" t="str">
        <f>'P02'!E66</f>
        <v>NA</v>
      </c>
      <c r="F69" s="20" t="str">
        <f>'P03'!E66</f>
        <v>NA</v>
      </c>
      <c r="G69" s="20" t="str">
        <f>'P04'!E66</f>
        <v>NA</v>
      </c>
      <c r="H69" s="20" t="str">
        <f>'P05'!E66</f>
        <v>NA</v>
      </c>
      <c r="I69" s="20" t="str">
        <f>'P06'!E66</f>
        <v>NA</v>
      </c>
      <c r="J69" s="20" t="str">
        <f>'P07'!E66</f>
        <v>NA</v>
      </c>
      <c r="K69" s="20" t="str">
        <f>'P08'!E66</f>
        <v>NA</v>
      </c>
      <c r="L69" s="20" t="str">
        <f>'P09'!E66</f>
        <v>NA</v>
      </c>
      <c r="M69" s="20" t="str">
        <f>'P10'!E66</f>
        <v>NA</v>
      </c>
      <c r="N69" s="20" t="str">
        <f>'P11'!E66</f>
        <v>NT</v>
      </c>
      <c r="O69" s="20" t="str">
        <f>'P12'!E66</f>
        <v>NA</v>
      </c>
      <c r="P69" s="20" t="str">
        <f>'P13'!E66</f>
        <v>NA</v>
      </c>
      <c r="Q69" s="20" t="str">
        <f>'P14'!E66</f>
        <v>NA</v>
      </c>
      <c r="R69" s="20" t="str">
        <f>'P15'!E66</f>
        <v>NA</v>
      </c>
      <c r="S69" s="20" t="str">
        <f>'P16'!E66</f>
        <v>NA</v>
      </c>
      <c r="T69" s="20" t="str">
        <f>'P17'!E66</f>
        <v>NA</v>
      </c>
      <c r="U69" s="20" t="str">
        <f>'P18'!E66</f>
        <v>NA</v>
      </c>
      <c r="V69" s="20" t="str">
        <f>'P19'!E66</f>
        <v>NA</v>
      </c>
      <c r="W69" s="20" t="str">
        <f>'P20'!E66</f>
        <v>NA</v>
      </c>
      <c r="X69" s="20" t="str">
        <f>'P21'!E66</f>
        <v>NA</v>
      </c>
      <c r="Y69" s="20" t="str">
        <f>'P22'!E66</f>
        <v>NA</v>
      </c>
      <c r="Z69" s="20" t="str">
        <f>'P23'!$E66</f>
        <v>NA</v>
      </c>
      <c r="AA69" s="20" t="str">
        <f>'P24'!$E66</f>
        <v>NA</v>
      </c>
      <c r="AB69" s="20" t="str">
        <f>'P25'!$E66</f>
        <v>NT</v>
      </c>
      <c r="AC69" s="20" t="str">
        <f>'P26'!$E66</f>
        <v>NA</v>
      </c>
      <c r="AD69" s="20" t="str">
        <f>'P27'!$E66</f>
        <v>NA</v>
      </c>
      <c r="AE69" s="20" t="str">
        <f>'P28'!$E66</f>
        <v>NA</v>
      </c>
      <c r="AF69" s="20" t="str">
        <f>'P29'!$E66</f>
        <v>NA</v>
      </c>
      <c r="AG69" s="20" t="str">
        <f>'P30'!$E66</f>
        <v>NA</v>
      </c>
      <c r="AH69" s="20" t="str">
        <f>'P31'!$E66</f>
        <v>NA</v>
      </c>
      <c r="AI69" s="20" t="str">
        <f>'P32'!$E66</f>
        <v>NA</v>
      </c>
      <c r="AJ69" s="20" t="str">
        <f>'P33'!$E66</f>
        <v>NA</v>
      </c>
      <c r="AK69" s="20" t="str">
        <f>'P34'!$E66</f>
        <v>NA</v>
      </c>
      <c r="AL69" s="20" t="str">
        <f>'P35'!$E66</f>
        <v>NA</v>
      </c>
      <c r="AM69" s="20" t="str">
        <f>'P36'!$E66</f>
        <v>NA</v>
      </c>
      <c r="AN69" s="20" t="str">
        <f>'P37'!$E66</f>
        <v>NA</v>
      </c>
      <c r="AO69" s="20" t="str">
        <f>'P38'!$E66</f>
        <v>NT</v>
      </c>
      <c r="AP69" s="20" t="str">
        <f>'P39'!$E66</f>
        <v>NT</v>
      </c>
      <c r="AQ69" s="20" t="str">
        <f>'P40'!$E66</f>
        <v>NT</v>
      </c>
      <c r="AR69" s="20">
        <v>63</v>
      </c>
      <c r="AS69" s="21">
        <f>COUNTIF(BaseDeCalcul!D69:AQ69,"C")</f>
        <v>0</v>
      </c>
      <c r="AT69" s="21">
        <f>COUNTIF(BaseDeCalcul!D69:AQ69,"NC")</f>
        <v>0</v>
      </c>
      <c r="AU69" s="21">
        <f>COUNTIF(BaseDeCalcul!D69:AQ69,"NA")</f>
        <v>35</v>
      </c>
      <c r="AV69" s="22" t="str">
        <f t="shared" si="7"/>
        <v>NA</v>
      </c>
      <c r="AW69" s="21"/>
      <c r="AX69" s="21"/>
      <c r="AY69" s="21"/>
      <c r="AZ69" s="21"/>
      <c r="BA69" s="21"/>
      <c r="BB69" s="20"/>
      <c r="BC69" s="20"/>
    </row>
    <row r="70" spans="1:55">
      <c r="A70" s="20" t="str">
        <f>Criteres!B67</f>
        <v>Structuration</v>
      </c>
      <c r="B70" s="20" t="str">
        <f>Criteres!C67</f>
        <v>9.1</v>
      </c>
      <c r="C70" s="20" t="str">
        <f>Criteres!D67</f>
        <v>A</v>
      </c>
      <c r="D70" s="20" t="str">
        <f>'P01'!E67</f>
        <v>C</v>
      </c>
      <c r="E70" s="20" t="str">
        <f>'P02'!E67</f>
        <v>C</v>
      </c>
      <c r="F70" s="20" t="str">
        <f>'P03'!E67</f>
        <v>C</v>
      </c>
      <c r="G70" s="20" t="str">
        <f>'P04'!E67</f>
        <v>NC</v>
      </c>
      <c r="H70" s="20" t="str">
        <f>'P05'!E67</f>
        <v>NC</v>
      </c>
      <c r="I70" s="20" t="str">
        <f>'P06'!E67</f>
        <v>C</v>
      </c>
      <c r="J70" s="20" t="str">
        <f>'P07'!E67</f>
        <v>NC</v>
      </c>
      <c r="K70" s="20" t="str">
        <f>'P08'!E67</f>
        <v>NC</v>
      </c>
      <c r="L70" s="20" t="str">
        <f>'P09'!E67</f>
        <v>NC</v>
      </c>
      <c r="M70" s="20" t="str">
        <f>'P10'!E67</f>
        <v>NC</v>
      </c>
      <c r="N70" s="20" t="str">
        <f>'P11'!E67</f>
        <v>NT</v>
      </c>
      <c r="O70" s="20" t="str">
        <f>'P12'!E67</f>
        <v>NA</v>
      </c>
      <c r="P70" s="20" t="str">
        <f>'P13'!E67</f>
        <v>C</v>
      </c>
      <c r="Q70" s="20" t="str">
        <f>'P14'!E67</f>
        <v>NA</v>
      </c>
      <c r="R70" s="20" t="str">
        <f>'P15'!E67</f>
        <v>C</v>
      </c>
      <c r="S70" s="20" t="str">
        <f>'P16'!E67</f>
        <v>NA</v>
      </c>
      <c r="T70" s="20" t="str">
        <f>'P17'!E67</f>
        <v>NA</v>
      </c>
      <c r="U70" s="20" t="str">
        <f>'P18'!E67</f>
        <v>C</v>
      </c>
      <c r="V70" s="20" t="str">
        <f>'P19'!E67</f>
        <v>NA</v>
      </c>
      <c r="W70" s="20" t="str">
        <f>'P20'!E67</f>
        <v>NA</v>
      </c>
      <c r="X70" s="20" t="str">
        <f>'P21'!E67</f>
        <v>C</v>
      </c>
      <c r="Y70" s="20" t="str">
        <f>'P22'!E67</f>
        <v>C</v>
      </c>
      <c r="Z70" s="20" t="str">
        <f>'P23'!$E67</f>
        <v>NC</v>
      </c>
      <c r="AA70" s="20" t="str">
        <f>'P24'!$E67</f>
        <v>NC</v>
      </c>
      <c r="AB70" s="20" t="str">
        <f>'P25'!$E67</f>
        <v>NT</v>
      </c>
      <c r="AC70" s="20" t="str">
        <f>'P26'!$E67</f>
        <v>NA</v>
      </c>
      <c r="AD70" s="20" t="str">
        <f>'P27'!$E67</f>
        <v>C</v>
      </c>
      <c r="AE70" s="20" t="str">
        <f>'P28'!$E67</f>
        <v>C</v>
      </c>
      <c r="AF70" s="20" t="str">
        <f>'P29'!$E67</f>
        <v>C</v>
      </c>
      <c r="AG70" s="20" t="str">
        <f>'P30'!$E67</f>
        <v>C</v>
      </c>
      <c r="AH70" s="20" t="str">
        <f>'P31'!$E67</f>
        <v>C</v>
      </c>
      <c r="AI70" s="20" t="str">
        <f>'P32'!$E67</f>
        <v>NA</v>
      </c>
      <c r="AJ70" s="20" t="str">
        <f>'P33'!$E67</f>
        <v>C</v>
      </c>
      <c r="AK70" s="20" t="str">
        <f>'P34'!$E67</f>
        <v>NA</v>
      </c>
      <c r="AL70" s="20" t="str">
        <f>'P35'!$E67</f>
        <v>C</v>
      </c>
      <c r="AM70" s="20" t="str">
        <f>'P36'!$E67</f>
        <v>NC</v>
      </c>
      <c r="AN70" s="20" t="str">
        <f>'P37'!$E67</f>
        <v>NC</v>
      </c>
      <c r="AO70" s="20" t="str">
        <f>'P38'!$E67</f>
        <v>NT</v>
      </c>
      <c r="AP70" s="20" t="str">
        <f>'P39'!$E67</f>
        <v>NT</v>
      </c>
      <c r="AQ70" s="20" t="str">
        <f>'P40'!$E67</f>
        <v>NT</v>
      </c>
      <c r="AR70" s="20">
        <v>64</v>
      </c>
      <c r="AS70" s="21">
        <f>COUNTIF(BaseDeCalcul!D70:AQ70,"C")</f>
        <v>16</v>
      </c>
      <c r="AT70" s="21">
        <f>COUNTIF(BaseDeCalcul!D70:AQ70,"NC")</f>
        <v>10</v>
      </c>
      <c r="AU70" s="21">
        <f>COUNTIF(BaseDeCalcul!D70:AQ70,"NA")</f>
        <v>9</v>
      </c>
      <c r="AV70" s="22" t="str">
        <f t="shared" si="7"/>
        <v>NC</v>
      </c>
      <c r="AW70" s="21"/>
      <c r="AX70" s="21"/>
      <c r="AY70" s="21"/>
      <c r="AZ70" s="21"/>
      <c r="BA70" s="21"/>
      <c r="BB70" s="20"/>
      <c r="BC70" s="20"/>
    </row>
    <row r="71" spans="1:55">
      <c r="A71" s="20" t="str">
        <f>Criteres!B68</f>
        <v>Structuration</v>
      </c>
      <c r="B71" s="20" t="str">
        <f>Criteres!C68</f>
        <v>9.2</v>
      </c>
      <c r="C71" s="20" t="str">
        <f>Criteres!D68</f>
        <v>A</v>
      </c>
      <c r="D71" s="20" t="str">
        <f>'P01'!E68</f>
        <v>C</v>
      </c>
      <c r="E71" s="20" t="str">
        <f>'P02'!E68</f>
        <v>C</v>
      </c>
      <c r="F71" s="20" t="str">
        <f>'P03'!E68</f>
        <v>C</v>
      </c>
      <c r="G71" s="20" t="str">
        <f>'P04'!E68</f>
        <v>NC</v>
      </c>
      <c r="H71" s="20" t="str">
        <f>'P05'!E68</f>
        <v>C</v>
      </c>
      <c r="I71" s="20" t="str">
        <f>'P06'!E68</f>
        <v>C</v>
      </c>
      <c r="J71" s="20" t="str">
        <f>'P07'!E68</f>
        <v>NC</v>
      </c>
      <c r="K71" s="20" t="str">
        <f>'P08'!E68</f>
        <v>C</v>
      </c>
      <c r="L71" s="20" t="str">
        <f>'P09'!E68</f>
        <v>NA</v>
      </c>
      <c r="M71" s="20" t="str">
        <f>'P10'!E68</f>
        <v>NA</v>
      </c>
      <c r="N71" s="20" t="str">
        <f>'P11'!E68</f>
        <v>NT</v>
      </c>
      <c r="O71" s="20" t="str">
        <f>'P12'!E68</f>
        <v>NA</v>
      </c>
      <c r="P71" s="20" t="str">
        <f>'P13'!E68</f>
        <v>NA</v>
      </c>
      <c r="Q71" s="20" t="str">
        <f>'P14'!E68</f>
        <v>NA</v>
      </c>
      <c r="R71" s="20" t="str">
        <f>'P15'!E68</f>
        <v>NA</v>
      </c>
      <c r="S71" s="20" t="str">
        <f>'P16'!E68</f>
        <v>NA</v>
      </c>
      <c r="T71" s="20" t="str">
        <f>'P17'!E68</f>
        <v>NA</v>
      </c>
      <c r="U71" s="20" t="str">
        <f>'P18'!E68</f>
        <v>C</v>
      </c>
      <c r="V71" s="20" t="str">
        <f>'P19'!E68</f>
        <v>NA</v>
      </c>
      <c r="W71" s="20" t="str">
        <f>'P20'!E68</f>
        <v>NA</v>
      </c>
      <c r="X71" s="20" t="str">
        <f>'P21'!E68</f>
        <v>NA</v>
      </c>
      <c r="Y71" s="20" t="str">
        <f>'P22'!E68</f>
        <v>NA</v>
      </c>
      <c r="Z71" s="20" t="str">
        <f>'P23'!$E68</f>
        <v>NA</v>
      </c>
      <c r="AA71" s="20" t="str">
        <f>'P24'!$E68</f>
        <v>NA</v>
      </c>
      <c r="AB71" s="20" t="str">
        <f>'P25'!$E68</f>
        <v>NT</v>
      </c>
      <c r="AC71" s="20" t="str">
        <f>'P26'!$E68</f>
        <v>NA</v>
      </c>
      <c r="AD71" s="20" t="str">
        <f>'P27'!$E68</f>
        <v>NA</v>
      </c>
      <c r="AE71" s="20" t="str">
        <f>'P28'!$E68</f>
        <v>NA</v>
      </c>
      <c r="AF71" s="20" t="str">
        <f>'P29'!$E68</f>
        <v>C</v>
      </c>
      <c r="AG71" s="20" t="str">
        <f>'P30'!$E68</f>
        <v>NA</v>
      </c>
      <c r="AH71" s="20" t="str">
        <f>'P31'!$E68</f>
        <v>C</v>
      </c>
      <c r="AI71" s="20" t="str">
        <f>'P32'!$E68</f>
        <v>NA</v>
      </c>
      <c r="AJ71" s="20" t="str">
        <f>'P33'!$E68</f>
        <v>NA</v>
      </c>
      <c r="AK71" s="20" t="str">
        <f>'P34'!$E68</f>
        <v>NA</v>
      </c>
      <c r="AL71" s="20" t="str">
        <f>'P35'!$E68</f>
        <v>NA</v>
      </c>
      <c r="AM71" s="20" t="str">
        <f>'P36'!$E68</f>
        <v>NA</v>
      </c>
      <c r="AN71" s="20" t="str">
        <f>'P37'!$E68</f>
        <v>NA</v>
      </c>
      <c r="AO71" s="20" t="str">
        <f>'P38'!$E68</f>
        <v>NT</v>
      </c>
      <c r="AP71" s="20" t="str">
        <f>'P39'!$E68</f>
        <v>NT</v>
      </c>
      <c r="AQ71" s="20" t="str">
        <f>'P40'!$E68</f>
        <v>NT</v>
      </c>
      <c r="AR71" s="20">
        <v>65</v>
      </c>
      <c r="AS71" s="21">
        <f>COUNTIF(BaseDeCalcul!D71:AQ71,"C")</f>
        <v>9</v>
      </c>
      <c r="AT71" s="21">
        <f>COUNTIF(BaseDeCalcul!D71:AQ71,"NC")</f>
        <v>2</v>
      </c>
      <c r="AU71" s="21">
        <f>COUNTIF(BaseDeCalcul!D71:AQ71,"NA")</f>
        <v>24</v>
      </c>
      <c r="AV71" s="22" t="str">
        <f t="shared" si="7"/>
        <v>NC</v>
      </c>
      <c r="AW71" s="21"/>
      <c r="AX71" s="21"/>
      <c r="AY71" s="21"/>
      <c r="AZ71" s="21"/>
      <c r="BA71" s="21"/>
      <c r="BB71" s="20"/>
      <c r="BC71" s="20"/>
    </row>
    <row r="72" spans="1:55">
      <c r="A72" s="20" t="str">
        <f>Criteres!B69</f>
        <v>Structuration</v>
      </c>
      <c r="B72" s="20" t="str">
        <f>Criteres!C69</f>
        <v>9.3</v>
      </c>
      <c r="C72" s="20" t="str">
        <f>Criteres!D69</f>
        <v>A</v>
      </c>
      <c r="D72" s="20" t="str">
        <f>'P01'!E69</f>
        <v>NC</v>
      </c>
      <c r="E72" s="20" t="str">
        <f>'P02'!E69</f>
        <v>C</v>
      </c>
      <c r="F72" s="20" t="str">
        <f>'P03'!E69</f>
        <v>C</v>
      </c>
      <c r="G72" s="20" t="str">
        <f>'P04'!E69</f>
        <v>C</v>
      </c>
      <c r="H72" s="20" t="str">
        <f>'P05'!E69</f>
        <v>NA</v>
      </c>
      <c r="I72" s="20" t="str">
        <f>'P06'!E69</f>
        <v>C</v>
      </c>
      <c r="J72" s="20" t="str">
        <f>'P07'!E69</f>
        <v>C</v>
      </c>
      <c r="K72" s="20" t="str">
        <f>'P08'!E69</f>
        <v>C</v>
      </c>
      <c r="L72" s="20" t="str">
        <f>'P09'!E69</f>
        <v>NA</v>
      </c>
      <c r="M72" s="20" t="str">
        <f>'P10'!E69</f>
        <v>C</v>
      </c>
      <c r="N72" s="20" t="str">
        <f>'P11'!E69</f>
        <v>NT</v>
      </c>
      <c r="O72" s="20" t="str">
        <f>'P12'!E69</f>
        <v>NA</v>
      </c>
      <c r="P72" s="20" t="str">
        <f>'P13'!E69</f>
        <v>C</v>
      </c>
      <c r="Q72" s="20" t="str">
        <f>'P14'!E69</f>
        <v>NA</v>
      </c>
      <c r="R72" s="20" t="str">
        <f>'P15'!E69</f>
        <v>C</v>
      </c>
      <c r="S72" s="20" t="str">
        <f>'P16'!E69</f>
        <v>NA</v>
      </c>
      <c r="T72" s="20" t="str">
        <f>'P17'!E69</f>
        <v>NA</v>
      </c>
      <c r="U72" s="20" t="str">
        <f>'P18'!E69</f>
        <v>NA</v>
      </c>
      <c r="V72" s="20" t="str">
        <f>'P19'!E69</f>
        <v>NA</v>
      </c>
      <c r="W72" s="20" t="str">
        <f>'P20'!E69</f>
        <v>NA</v>
      </c>
      <c r="X72" s="20" t="str">
        <f>'P21'!E69</f>
        <v>C</v>
      </c>
      <c r="Y72" s="20" t="str">
        <f>'P22'!E69</f>
        <v>NA</v>
      </c>
      <c r="Z72" s="20" t="str">
        <f>'P23'!$E69</f>
        <v>C</v>
      </c>
      <c r="AA72" s="20" t="str">
        <f>'P24'!$E69</f>
        <v>NA</v>
      </c>
      <c r="AB72" s="20" t="str">
        <f>'P25'!$E69</f>
        <v>NT</v>
      </c>
      <c r="AC72" s="20" t="str">
        <f>'P26'!$E69</f>
        <v>NA</v>
      </c>
      <c r="AD72" s="20" t="str">
        <f>'P27'!$E69</f>
        <v>C</v>
      </c>
      <c r="AE72" s="20" t="str">
        <f>'P28'!$E69</f>
        <v>NA</v>
      </c>
      <c r="AF72" s="20" t="str">
        <f>'P29'!$E69</f>
        <v>NC</v>
      </c>
      <c r="AG72" s="20" t="str">
        <f>'P30'!$E69</f>
        <v>C</v>
      </c>
      <c r="AH72" s="20" t="str">
        <f>'P31'!$E69</f>
        <v>C</v>
      </c>
      <c r="AI72" s="20" t="str">
        <f>'P32'!$E69</f>
        <v>NA</v>
      </c>
      <c r="AJ72" s="20" t="str">
        <f>'P33'!$E69</f>
        <v>NA</v>
      </c>
      <c r="AK72" s="20" t="str">
        <f>'P34'!$E69</f>
        <v>NA</v>
      </c>
      <c r="AL72" s="20" t="str">
        <f>'P35'!$E69</f>
        <v>NA</v>
      </c>
      <c r="AM72" s="20" t="str">
        <f>'P36'!$E69</f>
        <v>NC</v>
      </c>
      <c r="AN72" s="20" t="str">
        <f>'P37'!$E69</f>
        <v>C</v>
      </c>
      <c r="AO72" s="20" t="str">
        <f>'P38'!$E69</f>
        <v>NT</v>
      </c>
      <c r="AP72" s="20" t="str">
        <f>'P39'!$E69</f>
        <v>NT</v>
      </c>
      <c r="AQ72" s="20" t="str">
        <f>'P40'!$E69</f>
        <v>NT</v>
      </c>
      <c r="AR72" s="20">
        <v>66</v>
      </c>
      <c r="AS72" s="21">
        <f>COUNTIF(BaseDeCalcul!D72:AQ72,"C")</f>
        <v>15</v>
      </c>
      <c r="AT72" s="21">
        <f>COUNTIF(BaseDeCalcul!D72:AQ72,"NC")</f>
        <v>3</v>
      </c>
      <c r="AU72" s="21">
        <f>COUNTIF(BaseDeCalcul!D72:AQ72,"NA")</f>
        <v>17</v>
      </c>
      <c r="AV72" s="22" t="str">
        <f t="shared" ref="AV72:AV135" si="9">IF(COUNTIF(D72:AQ72,"NC")&gt;0,"NC",IF(COUNTIF(D72:AQ72,"C")&gt;0,"C",IF(COUNTIF(D72:AQ72,"NA")&gt;0,"NA","NT")))</f>
        <v>NC</v>
      </c>
      <c r="AW72" s="21"/>
      <c r="AX72" s="21"/>
      <c r="AY72" s="21"/>
      <c r="AZ72" s="21"/>
      <c r="BA72" s="21"/>
      <c r="BB72" s="20"/>
      <c r="BC72" s="20"/>
    </row>
    <row r="73" spans="1:55">
      <c r="A73" s="20" t="str">
        <f>Criteres!B70</f>
        <v>Structuration</v>
      </c>
      <c r="B73" s="20" t="str">
        <f>Criteres!C70</f>
        <v>9.4</v>
      </c>
      <c r="C73" s="20" t="str">
        <f>Criteres!D70</f>
        <v>A</v>
      </c>
      <c r="D73" s="20" t="str">
        <f>'P01'!E70</f>
        <v>NA</v>
      </c>
      <c r="E73" s="20" t="str">
        <f>'P02'!E70</f>
        <v>NA</v>
      </c>
      <c r="F73" s="20" t="str">
        <f>'P03'!E70</f>
        <v>NA</v>
      </c>
      <c r="G73" s="20" t="str">
        <f>'P04'!E70</f>
        <v>C</v>
      </c>
      <c r="H73" s="20" t="str">
        <f>'P05'!E70</f>
        <v>C</v>
      </c>
      <c r="I73" s="20" t="str">
        <f>'P06'!E70</f>
        <v>NA</v>
      </c>
      <c r="J73" s="20" t="str">
        <f>'P07'!E70</f>
        <v>NA</v>
      </c>
      <c r="K73" s="20" t="str">
        <f>'P08'!E70</f>
        <v>C</v>
      </c>
      <c r="L73" s="20" t="str">
        <f>'P09'!E70</f>
        <v>NA</v>
      </c>
      <c r="M73" s="20" t="str">
        <f>'P10'!E70</f>
        <v>C</v>
      </c>
      <c r="N73" s="20" t="str">
        <f>'P11'!E70</f>
        <v>NT</v>
      </c>
      <c r="O73" s="20" t="str">
        <f>'P12'!E70</f>
        <v>NA</v>
      </c>
      <c r="P73" s="20" t="str">
        <f>'P13'!E70</f>
        <v>NA</v>
      </c>
      <c r="Q73" s="20" t="str">
        <f>'P14'!E70</f>
        <v>NA</v>
      </c>
      <c r="R73" s="20" t="str">
        <f>'P15'!E70</f>
        <v>NA</v>
      </c>
      <c r="S73" s="20" t="str">
        <f>'P16'!E70</f>
        <v>NA</v>
      </c>
      <c r="T73" s="20" t="str">
        <f>'P17'!E70</f>
        <v>NA</v>
      </c>
      <c r="U73" s="20" t="str">
        <f>'P18'!E70</f>
        <v>NA</v>
      </c>
      <c r="V73" s="20" t="str">
        <f>'P19'!E70</f>
        <v>NA</v>
      </c>
      <c r="W73" s="20" t="str">
        <f>'P20'!E70</f>
        <v>NA</v>
      </c>
      <c r="X73" s="20" t="str">
        <f>'P21'!E70</f>
        <v>NA</v>
      </c>
      <c r="Y73" s="20" t="str">
        <f>'P22'!E70</f>
        <v>NA</v>
      </c>
      <c r="Z73" s="20" t="str">
        <f>'P23'!$E70</f>
        <v>NA</v>
      </c>
      <c r="AA73" s="20" t="str">
        <f>'P24'!$E70</f>
        <v>NA</v>
      </c>
      <c r="AB73" s="20" t="str">
        <f>'P25'!$E70</f>
        <v>NT</v>
      </c>
      <c r="AC73" s="20" t="str">
        <f>'P26'!$E70</f>
        <v>NA</v>
      </c>
      <c r="AD73" s="20" t="str">
        <f>'P27'!$E70</f>
        <v>NA</v>
      </c>
      <c r="AE73" s="20" t="str">
        <f>'P28'!$E70</f>
        <v>NA</v>
      </c>
      <c r="AF73" s="20" t="str">
        <f>'P29'!$E70</f>
        <v>NA</v>
      </c>
      <c r="AG73" s="20" t="str">
        <f>'P30'!$E70</f>
        <v>NA</v>
      </c>
      <c r="AH73" s="20" t="str">
        <f>'P31'!$E70</f>
        <v>NA</v>
      </c>
      <c r="AI73" s="20" t="str">
        <f>'P32'!$E70</f>
        <v>NA</v>
      </c>
      <c r="AJ73" s="20" t="str">
        <f>'P33'!$E70</f>
        <v>NA</v>
      </c>
      <c r="AK73" s="20" t="str">
        <f>'P34'!$E70</f>
        <v>NA</v>
      </c>
      <c r="AL73" s="20" t="str">
        <f>'P35'!$E70</f>
        <v>NA</v>
      </c>
      <c r="AM73" s="20" t="str">
        <f>'P36'!$E70</f>
        <v>NA</v>
      </c>
      <c r="AN73" s="20" t="str">
        <f>'P37'!$E70</f>
        <v>NA</v>
      </c>
      <c r="AO73" s="20" t="str">
        <f>'P38'!$E70</f>
        <v>NT</v>
      </c>
      <c r="AP73" s="20" t="str">
        <f>'P39'!$E70</f>
        <v>NT</v>
      </c>
      <c r="AQ73" s="20" t="str">
        <f>'P40'!$E70</f>
        <v>NT</v>
      </c>
      <c r="AR73" s="20">
        <v>67</v>
      </c>
      <c r="AS73" s="21">
        <f>COUNTIF(BaseDeCalcul!D73:AQ73,"C")</f>
        <v>4</v>
      </c>
      <c r="AT73" s="21">
        <f>COUNTIF(BaseDeCalcul!D73:AQ73,"NC")</f>
        <v>0</v>
      </c>
      <c r="AU73" s="21">
        <f>COUNTIF(BaseDeCalcul!D73:AQ73,"NA")</f>
        <v>31</v>
      </c>
      <c r="AV73" s="22" t="str">
        <f t="shared" si="9"/>
        <v>C</v>
      </c>
      <c r="AW73" s="21"/>
      <c r="AX73" s="21"/>
      <c r="AY73" s="21"/>
      <c r="AZ73" s="21"/>
      <c r="BA73" s="21"/>
      <c r="BB73" s="20"/>
      <c r="BC73" s="20"/>
    </row>
    <row r="74" spans="1:55">
      <c r="A74" s="20" t="str">
        <f>Criteres!B71</f>
        <v>Structuration</v>
      </c>
      <c r="B74" s="20" t="str">
        <f>Criteres!C71</f>
        <v>9.5</v>
      </c>
      <c r="C74" s="20" t="str">
        <f>Criteres!D71</f>
        <v>AAA</v>
      </c>
      <c r="D74" s="20" t="str">
        <f>'P01'!E71</f>
        <v>NT</v>
      </c>
      <c r="E74" s="20" t="str">
        <f>'P02'!E71</f>
        <v>NT</v>
      </c>
      <c r="F74" s="20" t="str">
        <f>'P03'!E71</f>
        <v>NT</v>
      </c>
      <c r="G74" s="20" t="str">
        <f>'P04'!E71</f>
        <v>NT</v>
      </c>
      <c r="H74" s="20" t="str">
        <f>'P05'!E71</f>
        <v>NT</v>
      </c>
      <c r="I74" s="20" t="str">
        <f>'P06'!E71</f>
        <v>NT</v>
      </c>
      <c r="J74" s="20" t="str">
        <f>'P07'!E71</f>
        <v>NT</v>
      </c>
      <c r="K74" s="20" t="str">
        <f>'P08'!E71</f>
        <v>NT</v>
      </c>
      <c r="L74" s="20" t="str">
        <f>'P09'!E71</f>
        <v>NT</v>
      </c>
      <c r="M74" s="20" t="str">
        <f>'P10'!E71</f>
        <v>NT</v>
      </c>
      <c r="N74" s="20" t="str">
        <f>'P11'!E71</f>
        <v>NT</v>
      </c>
      <c r="O74" s="20" t="str">
        <f>'P12'!E71</f>
        <v>NT</v>
      </c>
      <c r="P74" s="20" t="str">
        <f>'P13'!E71</f>
        <v>NT</v>
      </c>
      <c r="Q74" s="20" t="str">
        <f>'P14'!E71</f>
        <v>NT</v>
      </c>
      <c r="R74" s="20" t="str">
        <f>'P15'!E71</f>
        <v>NT</v>
      </c>
      <c r="S74" s="20" t="str">
        <f>'P16'!E71</f>
        <v>NT</v>
      </c>
      <c r="T74" s="20" t="str">
        <f>'P17'!E71</f>
        <v>NT</v>
      </c>
      <c r="U74" s="20" t="str">
        <f>'P18'!E71</f>
        <v>NT</v>
      </c>
      <c r="V74" s="20" t="str">
        <f>'P19'!E71</f>
        <v>NT</v>
      </c>
      <c r="W74" s="20" t="str">
        <f>'P20'!E71</f>
        <v>NT</v>
      </c>
      <c r="X74" s="20" t="str">
        <f>'P21'!E71</f>
        <v>NT</v>
      </c>
      <c r="Y74" s="20" t="str">
        <f>'P22'!E71</f>
        <v>NT</v>
      </c>
      <c r="Z74" s="20" t="str">
        <f>'P23'!$E71</f>
        <v>NT</v>
      </c>
      <c r="AA74" s="20" t="str">
        <f>'P24'!$E71</f>
        <v>NT</v>
      </c>
      <c r="AB74" s="20" t="str">
        <f>'P25'!$E71</f>
        <v>NT</v>
      </c>
      <c r="AC74" s="20" t="str">
        <f>'P26'!$E71</f>
        <v>NT</v>
      </c>
      <c r="AD74" s="20" t="str">
        <f>'P27'!$E71</f>
        <v>NT</v>
      </c>
      <c r="AE74" s="20" t="str">
        <f>'P28'!$E71</f>
        <v>NT</v>
      </c>
      <c r="AF74" s="20" t="str">
        <f>'P29'!$E71</f>
        <v>NT</v>
      </c>
      <c r="AG74" s="20" t="str">
        <f>'P30'!$E71</f>
        <v>NT</v>
      </c>
      <c r="AH74" s="20" t="str">
        <f>'P31'!$E71</f>
        <v>NT</v>
      </c>
      <c r="AI74" s="20" t="str">
        <f>'P32'!$E71</f>
        <v>NT</v>
      </c>
      <c r="AJ74" s="20" t="str">
        <f>'P33'!$E71</f>
        <v>NT</v>
      </c>
      <c r="AK74" s="20" t="str">
        <f>'P34'!$E71</f>
        <v>NT</v>
      </c>
      <c r="AL74" s="20" t="str">
        <f>'P35'!$E71</f>
        <v>NT</v>
      </c>
      <c r="AM74" s="20" t="str">
        <f>'P36'!$E71</f>
        <v>NT</v>
      </c>
      <c r="AN74" s="20" t="str">
        <f>'P37'!$E71</f>
        <v>NT</v>
      </c>
      <c r="AO74" s="20" t="str">
        <f>'P38'!$E71</f>
        <v>NT</v>
      </c>
      <c r="AP74" s="20" t="str">
        <f>'P39'!$E71</f>
        <v>NT</v>
      </c>
      <c r="AQ74" s="20" t="str">
        <f>'P40'!$E71</f>
        <v>NT</v>
      </c>
      <c r="AR74" s="20">
        <v>68</v>
      </c>
      <c r="AS74" s="21">
        <f>COUNTIF(BaseDeCalcul!D74:AQ74,"C")</f>
        <v>0</v>
      </c>
      <c r="AT74" s="21">
        <f>COUNTIF(BaseDeCalcul!D74:AQ74,"NC")</f>
        <v>0</v>
      </c>
      <c r="AU74" s="21">
        <f>COUNTIF(BaseDeCalcul!D74:AQ74,"NA")</f>
        <v>0</v>
      </c>
      <c r="AV74" s="22" t="str">
        <f t="shared" si="9"/>
        <v>NT</v>
      </c>
      <c r="AW74" s="21"/>
      <c r="AX74" s="21"/>
      <c r="AY74" s="21"/>
      <c r="AZ74" s="21"/>
      <c r="BA74" s="21"/>
      <c r="BB74" s="20"/>
      <c r="BC74" s="20"/>
    </row>
    <row r="75" spans="1:55">
      <c r="A75" s="20" t="str">
        <f>Criteres!B72</f>
        <v>Structuration</v>
      </c>
      <c r="B75" s="20" t="str">
        <f>Criteres!C72</f>
        <v>9.6</v>
      </c>
      <c r="C75" s="20" t="str">
        <f>Criteres!D72</f>
        <v>AAA</v>
      </c>
      <c r="D75" s="20" t="str">
        <f>'P01'!E72</f>
        <v>NT</v>
      </c>
      <c r="E75" s="20" t="str">
        <f>'P02'!E72</f>
        <v>NT</v>
      </c>
      <c r="F75" s="20" t="str">
        <f>'P03'!E72</f>
        <v>NT</v>
      </c>
      <c r="G75" s="20" t="str">
        <f>'P04'!E72</f>
        <v>NT</v>
      </c>
      <c r="H75" s="20" t="str">
        <f>'P05'!E72</f>
        <v>NT</v>
      </c>
      <c r="I75" s="20" t="str">
        <f>'P06'!E72</f>
        <v>NT</v>
      </c>
      <c r="J75" s="20" t="str">
        <f>'P07'!E72</f>
        <v>NT</v>
      </c>
      <c r="K75" s="20" t="str">
        <f>'P08'!E72</f>
        <v>NT</v>
      </c>
      <c r="L75" s="20" t="str">
        <f>'P09'!E72</f>
        <v>NT</v>
      </c>
      <c r="M75" s="20" t="str">
        <f>'P10'!E72</f>
        <v>NT</v>
      </c>
      <c r="N75" s="20" t="str">
        <f>'P11'!E72</f>
        <v>NT</v>
      </c>
      <c r="O75" s="20" t="str">
        <f>'P12'!E72</f>
        <v>NT</v>
      </c>
      <c r="P75" s="20" t="str">
        <f>'P13'!E72</f>
        <v>NT</v>
      </c>
      <c r="Q75" s="20" t="str">
        <f>'P14'!E72</f>
        <v>NT</v>
      </c>
      <c r="R75" s="20" t="str">
        <f>'P15'!E72</f>
        <v>NT</v>
      </c>
      <c r="S75" s="20" t="str">
        <f>'P16'!E72</f>
        <v>NT</v>
      </c>
      <c r="T75" s="20" t="str">
        <f>'P17'!E72</f>
        <v>NT</v>
      </c>
      <c r="U75" s="20" t="str">
        <f>'P18'!E72</f>
        <v>NT</v>
      </c>
      <c r="V75" s="20" t="str">
        <f>'P19'!E72</f>
        <v>NT</v>
      </c>
      <c r="W75" s="20" t="str">
        <f>'P20'!E72</f>
        <v>NT</v>
      </c>
      <c r="X75" s="20" t="str">
        <f>'P21'!E72</f>
        <v>NT</v>
      </c>
      <c r="Y75" s="20" t="str">
        <f>'P22'!E72</f>
        <v>NT</v>
      </c>
      <c r="Z75" s="20" t="str">
        <f>'P23'!$E72</f>
        <v>NT</v>
      </c>
      <c r="AA75" s="20" t="str">
        <f>'P24'!$E72</f>
        <v>NT</v>
      </c>
      <c r="AB75" s="20" t="str">
        <f>'P25'!$E72</f>
        <v>NT</v>
      </c>
      <c r="AC75" s="20" t="str">
        <f>'P26'!$E72</f>
        <v>NT</v>
      </c>
      <c r="AD75" s="20" t="str">
        <f>'P27'!$E72</f>
        <v>NT</v>
      </c>
      <c r="AE75" s="20" t="str">
        <f>'P28'!$E72</f>
        <v>NT</v>
      </c>
      <c r="AF75" s="20" t="str">
        <f>'P29'!$E72</f>
        <v>NT</v>
      </c>
      <c r="AG75" s="20" t="str">
        <f>'P30'!$E72</f>
        <v>NT</v>
      </c>
      <c r="AH75" s="20" t="str">
        <f>'P31'!$E72</f>
        <v>NT</v>
      </c>
      <c r="AI75" s="20" t="str">
        <f>'P32'!$E72</f>
        <v>NT</v>
      </c>
      <c r="AJ75" s="20" t="str">
        <f>'P33'!$E72</f>
        <v>NT</v>
      </c>
      <c r="AK75" s="20" t="str">
        <f>'P34'!$E72</f>
        <v>NT</v>
      </c>
      <c r="AL75" s="20" t="str">
        <f>'P35'!$E72</f>
        <v>NT</v>
      </c>
      <c r="AM75" s="20" t="str">
        <f>'P36'!$E72</f>
        <v>NT</v>
      </c>
      <c r="AN75" s="20" t="str">
        <f>'P37'!$E72</f>
        <v>NT</v>
      </c>
      <c r="AO75" s="20" t="str">
        <f>'P38'!$E72</f>
        <v>NT</v>
      </c>
      <c r="AP75" s="20" t="str">
        <f>'P39'!$E72</f>
        <v>NT</v>
      </c>
      <c r="AQ75" s="20" t="str">
        <f>'P40'!$E72</f>
        <v>NT</v>
      </c>
      <c r="AR75" s="20">
        <v>69</v>
      </c>
      <c r="AS75" s="21">
        <f>COUNTIF(BaseDeCalcul!D75:AQ75,"C")</f>
        <v>0</v>
      </c>
      <c r="AT75" s="21">
        <f>COUNTIF(BaseDeCalcul!D75:AQ75,"NC")</f>
        <v>0</v>
      </c>
      <c r="AU75" s="21">
        <f>COUNTIF(BaseDeCalcul!D75:AQ75,"NA")</f>
        <v>0</v>
      </c>
      <c r="AV75" s="22" t="str">
        <f t="shared" si="9"/>
        <v>NT</v>
      </c>
      <c r="AW75" s="21"/>
      <c r="AX75" s="21"/>
      <c r="AY75" s="21"/>
      <c r="AZ75" s="21"/>
      <c r="BA75" s="21"/>
      <c r="BB75" s="20"/>
      <c r="BC75" s="20"/>
    </row>
    <row r="76" spans="1:55">
      <c r="A76" s="20" t="str">
        <f>Criteres!B73</f>
        <v>Présentation</v>
      </c>
      <c r="B76" s="20" t="str">
        <f>Criteres!C73</f>
        <v>10.1</v>
      </c>
      <c r="C76" s="20" t="str">
        <f>Criteres!D73</f>
        <v>A</v>
      </c>
      <c r="D76" s="20" t="str">
        <f>'P01'!E73</f>
        <v>C</v>
      </c>
      <c r="E76" s="20" t="str">
        <f>'P02'!E73</f>
        <v>NC</v>
      </c>
      <c r="F76" s="20" t="str">
        <f>'P03'!E73</f>
        <v>C</v>
      </c>
      <c r="G76" s="20" t="str">
        <f>'P04'!E73</f>
        <v>C</v>
      </c>
      <c r="H76" s="20" t="str">
        <f>'P05'!E73</f>
        <v>C</v>
      </c>
      <c r="I76" s="20" t="str">
        <f>'P06'!E73</f>
        <v>C</v>
      </c>
      <c r="J76" s="20" t="str">
        <f>'P07'!E73</f>
        <v>C</v>
      </c>
      <c r="K76" s="20" t="str">
        <f>'P08'!E73</f>
        <v>C</v>
      </c>
      <c r="L76" s="20" t="str">
        <f>'P09'!E73</f>
        <v>NC</v>
      </c>
      <c r="M76" s="20" t="str">
        <f>'P10'!E73</f>
        <v>C</v>
      </c>
      <c r="N76" s="20" t="str">
        <f>'P11'!E73</f>
        <v>NT</v>
      </c>
      <c r="O76" s="20" t="str">
        <f>'P12'!E73</f>
        <v>NA</v>
      </c>
      <c r="P76" s="20" t="str">
        <f>'P13'!E73</f>
        <v>C</v>
      </c>
      <c r="Q76" s="20" t="str">
        <f>'P14'!E73</f>
        <v>NA</v>
      </c>
      <c r="R76" s="20" t="str">
        <f>'P15'!E73</f>
        <v>C</v>
      </c>
      <c r="S76" s="20" t="str">
        <f>'P16'!E73</f>
        <v>NA</v>
      </c>
      <c r="T76" s="20" t="str">
        <f>'P17'!E73</f>
        <v>NA</v>
      </c>
      <c r="U76" s="20" t="str">
        <f>'P18'!E73</f>
        <v>C</v>
      </c>
      <c r="V76" s="20" t="str">
        <f>'P19'!E73</f>
        <v>NA</v>
      </c>
      <c r="W76" s="20" t="str">
        <f>'P20'!E73</f>
        <v>NA</v>
      </c>
      <c r="X76" s="20" t="str">
        <f>'P21'!E73</f>
        <v>C</v>
      </c>
      <c r="Y76" s="20" t="str">
        <f>'P22'!E73</f>
        <v>NA</v>
      </c>
      <c r="Z76" s="20" t="str">
        <f>'P23'!$E73</f>
        <v>C</v>
      </c>
      <c r="AA76" s="20" t="str">
        <f>'P24'!$E73</f>
        <v>NA</v>
      </c>
      <c r="AB76" s="20" t="str">
        <f>'P25'!$E73</f>
        <v>NT</v>
      </c>
      <c r="AC76" s="20" t="str">
        <f>'P26'!$E73</f>
        <v>NA</v>
      </c>
      <c r="AD76" s="20" t="str">
        <f>'P27'!$E73</f>
        <v>C</v>
      </c>
      <c r="AE76" s="20" t="str">
        <f>'P28'!$E73</f>
        <v>C</v>
      </c>
      <c r="AF76" s="20" t="str">
        <f>'P29'!$E73</f>
        <v>C</v>
      </c>
      <c r="AG76" s="20" t="str">
        <f>'P30'!$E73</f>
        <v>C</v>
      </c>
      <c r="AH76" s="20" t="str">
        <f>'P31'!$E73</f>
        <v>C</v>
      </c>
      <c r="AI76" s="20" t="str">
        <f>'P32'!$E73</f>
        <v>NA</v>
      </c>
      <c r="AJ76" s="20" t="str">
        <f>'P33'!$E73</f>
        <v>NA</v>
      </c>
      <c r="AK76" s="20" t="str">
        <f>'P34'!$E73</f>
        <v>C</v>
      </c>
      <c r="AL76" s="20" t="str">
        <f>'P35'!$E73</f>
        <v>NA</v>
      </c>
      <c r="AM76" s="20" t="str">
        <f>'P36'!$E73</f>
        <v>NA</v>
      </c>
      <c r="AN76" s="20" t="str">
        <f>'P37'!$E73</f>
        <v>NA</v>
      </c>
      <c r="AO76" s="20" t="str">
        <f>'P38'!$E73</f>
        <v>NT</v>
      </c>
      <c r="AP76" s="20" t="str">
        <f>'P39'!$E73</f>
        <v>NT</v>
      </c>
      <c r="AQ76" s="20" t="str">
        <f>'P40'!$E73</f>
        <v>NT</v>
      </c>
      <c r="AR76" s="20">
        <v>70</v>
      </c>
      <c r="AS76" s="21">
        <f>COUNTIF(BaseDeCalcul!D76:AQ76,"C")</f>
        <v>19</v>
      </c>
      <c r="AT76" s="21">
        <f>COUNTIF(BaseDeCalcul!D76:AQ76,"NC")</f>
        <v>2</v>
      </c>
      <c r="AU76" s="21">
        <f>COUNTIF(BaseDeCalcul!D76:AQ76,"NA")</f>
        <v>14</v>
      </c>
      <c r="AV76" s="22" t="str">
        <f t="shared" si="9"/>
        <v>NC</v>
      </c>
      <c r="AW76" s="21"/>
      <c r="AX76" s="21"/>
      <c r="AY76" s="21"/>
      <c r="AZ76" s="21"/>
      <c r="BA76" s="21"/>
      <c r="BB76" s="20"/>
      <c r="BC76" s="20"/>
    </row>
    <row r="77" spans="1:55">
      <c r="A77" s="20" t="str">
        <f>Criteres!B74</f>
        <v>Présentation</v>
      </c>
      <c r="B77" s="20" t="str">
        <f>Criteres!C74</f>
        <v>10.2</v>
      </c>
      <c r="C77" s="20" t="str">
        <f>Criteres!D74</f>
        <v>A</v>
      </c>
      <c r="D77" s="20" t="str">
        <f>'P01'!E74</f>
        <v>C</v>
      </c>
      <c r="E77" s="20" t="str">
        <f>'P02'!E74</f>
        <v>C</v>
      </c>
      <c r="F77" s="20" t="str">
        <f>'P03'!E74</f>
        <v>C</v>
      </c>
      <c r="G77" s="20" t="str">
        <f>'P04'!E74</f>
        <v>C</v>
      </c>
      <c r="H77" s="20" t="str">
        <f>'P05'!E74</f>
        <v>C</v>
      </c>
      <c r="I77" s="20" t="str">
        <f>'P06'!E74</f>
        <v>C</v>
      </c>
      <c r="J77" s="20" t="str">
        <f>'P07'!E74</f>
        <v>C</v>
      </c>
      <c r="K77" s="20" t="str">
        <f>'P08'!E74</f>
        <v>C</v>
      </c>
      <c r="L77" s="20" t="str">
        <f>'P09'!E74</f>
        <v>C</v>
      </c>
      <c r="M77" s="20" t="str">
        <f>'P10'!E74</f>
        <v>C</v>
      </c>
      <c r="N77" s="20" t="str">
        <f>'P11'!E74</f>
        <v>NT</v>
      </c>
      <c r="O77" s="20" t="str">
        <f>'P12'!E74</f>
        <v>NA</v>
      </c>
      <c r="P77" s="20" t="str">
        <f>'P13'!E74</f>
        <v>C</v>
      </c>
      <c r="Q77" s="20" t="str">
        <f>'P14'!E74</f>
        <v>NA</v>
      </c>
      <c r="R77" s="20" t="str">
        <f>'P15'!E74</f>
        <v>C</v>
      </c>
      <c r="S77" s="20" t="str">
        <f>'P16'!E74</f>
        <v>NA</v>
      </c>
      <c r="T77" s="20" t="str">
        <f>'P17'!E74</f>
        <v>NA</v>
      </c>
      <c r="U77" s="20" t="str">
        <f>'P18'!E74</f>
        <v>C</v>
      </c>
      <c r="V77" s="20" t="str">
        <f>'P19'!E74</f>
        <v>NA</v>
      </c>
      <c r="W77" s="20" t="str">
        <f>'P20'!E74</f>
        <v>NA</v>
      </c>
      <c r="X77" s="20" t="str">
        <f>'P21'!E74</f>
        <v>C</v>
      </c>
      <c r="Y77" s="20" t="str">
        <f>'P22'!E74</f>
        <v>NA</v>
      </c>
      <c r="Z77" s="20" t="str">
        <f>'P23'!$E74</f>
        <v>C</v>
      </c>
      <c r="AA77" s="20" t="str">
        <f>'P24'!$E74</f>
        <v>C</v>
      </c>
      <c r="AB77" s="20" t="str">
        <f>'P25'!$E74</f>
        <v>NT</v>
      </c>
      <c r="AC77" s="20" t="str">
        <f>'P26'!$E74</f>
        <v>NA</v>
      </c>
      <c r="AD77" s="20" t="str">
        <f>'P27'!$E74</f>
        <v>C</v>
      </c>
      <c r="AE77" s="20" t="str">
        <f>'P28'!$E74</f>
        <v>C</v>
      </c>
      <c r="AF77" s="20" t="str">
        <f>'P29'!$E74</f>
        <v>C</v>
      </c>
      <c r="AG77" s="20" t="str">
        <f>'P30'!$E74</f>
        <v>C</v>
      </c>
      <c r="AH77" s="20" t="str">
        <f>'P31'!$E74</f>
        <v>C</v>
      </c>
      <c r="AI77" s="20" t="str">
        <f>'P32'!$E74</f>
        <v>NA</v>
      </c>
      <c r="AJ77" s="20" t="str">
        <f>'P33'!$E74</f>
        <v>NA</v>
      </c>
      <c r="AK77" s="20" t="str">
        <f>'P34'!$E74</f>
        <v>C</v>
      </c>
      <c r="AL77" s="20" t="str">
        <f>'P35'!$E74</f>
        <v>NA</v>
      </c>
      <c r="AM77" s="20" t="str">
        <f>'P36'!$E74</f>
        <v>NA</v>
      </c>
      <c r="AN77" s="20" t="str">
        <f>'P37'!$E74</f>
        <v>NA</v>
      </c>
      <c r="AO77" s="20" t="str">
        <f>'P38'!$E74</f>
        <v>NT</v>
      </c>
      <c r="AP77" s="20" t="str">
        <f>'P39'!$E74</f>
        <v>NT</v>
      </c>
      <c r="AQ77" s="20" t="str">
        <f>'P40'!$E74</f>
        <v>NT</v>
      </c>
      <c r="AR77" s="20">
        <v>71</v>
      </c>
      <c r="AS77" s="21">
        <f>COUNTIF(BaseDeCalcul!D77:AQ77,"C")</f>
        <v>22</v>
      </c>
      <c r="AT77" s="21">
        <f>COUNTIF(BaseDeCalcul!D77:AQ77,"NC")</f>
        <v>0</v>
      </c>
      <c r="AU77" s="21">
        <f>COUNTIF(BaseDeCalcul!D77:AQ77,"NA")</f>
        <v>13</v>
      </c>
      <c r="AV77" s="22" t="str">
        <f t="shared" si="9"/>
        <v>C</v>
      </c>
      <c r="AW77" s="21"/>
      <c r="AX77" s="21"/>
      <c r="AY77" s="21"/>
      <c r="AZ77" s="21"/>
      <c r="BA77" s="21"/>
      <c r="BB77" s="20"/>
      <c r="BC77" s="20"/>
    </row>
    <row r="78" spans="1:55">
      <c r="A78" s="20" t="str">
        <f>Criteres!B75</f>
        <v>Présentation</v>
      </c>
      <c r="B78" s="20" t="str">
        <f>Criteres!C75</f>
        <v>10.3</v>
      </c>
      <c r="C78" s="20" t="str">
        <f>Criteres!D75</f>
        <v>A</v>
      </c>
      <c r="D78" s="20" t="str">
        <f>'P01'!E75</f>
        <v>NC</v>
      </c>
      <c r="E78" s="20" t="str">
        <f>'P02'!E75</f>
        <v>C</v>
      </c>
      <c r="F78" s="20" t="str">
        <f>'P03'!E75</f>
        <v>C</v>
      </c>
      <c r="G78" s="20" t="str">
        <f>'P04'!E75</f>
        <v>C</v>
      </c>
      <c r="H78" s="20" t="str">
        <f>'P05'!E75</f>
        <v>C</v>
      </c>
      <c r="I78" s="20" t="str">
        <f>'P06'!E75</f>
        <v>NC</v>
      </c>
      <c r="J78" s="20" t="str">
        <f>'P07'!E75</f>
        <v>C</v>
      </c>
      <c r="K78" s="20" t="str">
        <f>'P08'!E75</f>
        <v>C</v>
      </c>
      <c r="L78" s="20" t="str">
        <f>'P09'!E75</f>
        <v>C</v>
      </c>
      <c r="M78" s="20" t="str">
        <f>'P10'!E75</f>
        <v>C</v>
      </c>
      <c r="N78" s="20" t="str">
        <f>'P11'!E75</f>
        <v>NT</v>
      </c>
      <c r="O78" s="20" t="str">
        <f>'P12'!E75</f>
        <v>NA</v>
      </c>
      <c r="P78" s="20" t="str">
        <f>'P13'!E75</f>
        <v>C</v>
      </c>
      <c r="Q78" s="20" t="str">
        <f>'P14'!E75</f>
        <v>NA</v>
      </c>
      <c r="R78" s="20" t="str">
        <f>'P15'!E75</f>
        <v>C</v>
      </c>
      <c r="S78" s="20" t="str">
        <f>'P16'!E75</f>
        <v>NA</v>
      </c>
      <c r="T78" s="20" t="str">
        <f>'P17'!E75</f>
        <v>NA</v>
      </c>
      <c r="U78" s="20" t="str">
        <f>'P18'!E75</f>
        <v>C</v>
      </c>
      <c r="V78" s="20" t="str">
        <f>'P19'!E75</f>
        <v>NA</v>
      </c>
      <c r="W78" s="20" t="str">
        <f>'P20'!E75</f>
        <v>NA</v>
      </c>
      <c r="X78" s="20" t="str">
        <f>'P21'!E75</f>
        <v>C</v>
      </c>
      <c r="Y78" s="20" t="str">
        <f>'P22'!E75</f>
        <v>NA</v>
      </c>
      <c r="Z78" s="20" t="str">
        <f>'P23'!$E75</f>
        <v>NC</v>
      </c>
      <c r="AA78" s="20" t="str">
        <f>'P24'!$E75</f>
        <v>C</v>
      </c>
      <c r="AB78" s="20" t="str">
        <f>'P25'!$E75</f>
        <v>NT</v>
      </c>
      <c r="AC78" s="20" t="str">
        <f>'P26'!$E75</f>
        <v>NA</v>
      </c>
      <c r="AD78" s="20" t="str">
        <f>'P27'!$E75</f>
        <v>C</v>
      </c>
      <c r="AE78" s="20" t="str">
        <f>'P28'!$E75</f>
        <v>C</v>
      </c>
      <c r="AF78" s="20" t="str">
        <f>'P29'!$E75</f>
        <v>C</v>
      </c>
      <c r="AG78" s="20" t="str">
        <f>'P30'!$E75</f>
        <v>C</v>
      </c>
      <c r="AH78" s="20" t="str">
        <f>'P31'!$E75</f>
        <v>C</v>
      </c>
      <c r="AI78" s="20" t="str">
        <f>'P32'!$E75</f>
        <v>NA</v>
      </c>
      <c r="AJ78" s="20" t="str">
        <f>'P33'!$E75</f>
        <v>NA</v>
      </c>
      <c r="AK78" s="20" t="str">
        <f>'P34'!$E75</f>
        <v>C</v>
      </c>
      <c r="AL78" s="20" t="str">
        <f>'P35'!$E75</f>
        <v>NA</v>
      </c>
      <c r="AM78" s="20" t="str">
        <f>'P36'!$E75</f>
        <v>NA</v>
      </c>
      <c r="AN78" s="20" t="str">
        <f>'P37'!$E75</f>
        <v>NA</v>
      </c>
      <c r="AO78" s="20" t="str">
        <f>'P38'!$E75</f>
        <v>NT</v>
      </c>
      <c r="AP78" s="20" t="str">
        <f>'P39'!$E75</f>
        <v>NT</v>
      </c>
      <c r="AQ78" s="20" t="str">
        <f>'P40'!$E75</f>
        <v>NT</v>
      </c>
      <c r="AR78" s="20">
        <v>72</v>
      </c>
      <c r="AS78" s="21">
        <f>COUNTIF(BaseDeCalcul!D78:AQ78,"C")</f>
        <v>19</v>
      </c>
      <c r="AT78" s="21">
        <f>COUNTIF(BaseDeCalcul!D78:AQ78,"NC")</f>
        <v>3</v>
      </c>
      <c r="AU78" s="21">
        <f>COUNTIF(BaseDeCalcul!D78:AQ78,"NA")</f>
        <v>13</v>
      </c>
      <c r="AV78" s="22" t="str">
        <f t="shared" si="9"/>
        <v>NC</v>
      </c>
      <c r="AW78" s="21"/>
      <c r="AX78" s="21"/>
      <c r="AY78" s="21"/>
      <c r="AZ78" s="21"/>
      <c r="BA78" s="21"/>
      <c r="BB78" s="20"/>
      <c r="BC78" s="20"/>
    </row>
    <row r="79" spans="1:55">
      <c r="A79" s="20" t="str">
        <f>Criteres!B76</f>
        <v>Présentation</v>
      </c>
      <c r="B79" s="20" t="str">
        <f>Criteres!C76</f>
        <v>10.4</v>
      </c>
      <c r="C79" s="20" t="str">
        <f>Criteres!D76</f>
        <v>AA</v>
      </c>
      <c r="D79" s="20" t="str">
        <f>'P01'!E76</f>
        <v>C</v>
      </c>
      <c r="E79" s="20" t="str">
        <f>'P02'!E76</f>
        <v>C</v>
      </c>
      <c r="F79" s="20" t="str">
        <f>'P03'!E76</f>
        <v>C</v>
      </c>
      <c r="G79" s="20" t="str">
        <f>'P04'!E76</f>
        <v>C</v>
      </c>
      <c r="H79" s="20" t="str">
        <f>'P05'!E76</f>
        <v>C</v>
      </c>
      <c r="I79" s="20" t="str">
        <f>'P06'!E76</f>
        <v>C</v>
      </c>
      <c r="J79" s="20" t="str">
        <f>'P07'!E76</f>
        <v>C</v>
      </c>
      <c r="K79" s="20" t="str">
        <f>'P08'!E76</f>
        <v>C</v>
      </c>
      <c r="L79" s="20" t="str">
        <f>'P09'!E76</f>
        <v>C</v>
      </c>
      <c r="M79" s="20" t="str">
        <f>'P10'!E76</f>
        <v>C</v>
      </c>
      <c r="N79" s="20" t="str">
        <f>'P11'!E76</f>
        <v>NT</v>
      </c>
      <c r="O79" s="20" t="str">
        <f>'P12'!E76</f>
        <v>NA</v>
      </c>
      <c r="P79" s="20" t="str">
        <f>'P13'!E76</f>
        <v>C</v>
      </c>
      <c r="Q79" s="20" t="str">
        <f>'P14'!E76</f>
        <v>NA</v>
      </c>
      <c r="R79" s="20" t="str">
        <f>'P15'!E76</f>
        <v>C</v>
      </c>
      <c r="S79" s="20" t="str">
        <f>'P16'!E76</f>
        <v>NA</v>
      </c>
      <c r="T79" s="20" t="str">
        <f>'P17'!E76</f>
        <v>NA</v>
      </c>
      <c r="U79" s="20" t="str">
        <f>'P18'!E76</f>
        <v>C</v>
      </c>
      <c r="V79" s="20" t="str">
        <f>'P19'!E76</f>
        <v>NA</v>
      </c>
      <c r="W79" s="20" t="str">
        <f>'P20'!E76</f>
        <v>NA</v>
      </c>
      <c r="X79" s="20" t="str">
        <f>'P21'!E76</f>
        <v>C</v>
      </c>
      <c r="Y79" s="20" t="str">
        <f>'P22'!E76</f>
        <v>NA</v>
      </c>
      <c r="Z79" s="20" t="str">
        <f>'P23'!$E76</f>
        <v>C</v>
      </c>
      <c r="AA79" s="20" t="str">
        <f>'P24'!$E76</f>
        <v>C</v>
      </c>
      <c r="AB79" s="20" t="str">
        <f>'P25'!$E76</f>
        <v>NT</v>
      </c>
      <c r="AC79" s="20" t="str">
        <f>'P26'!$E76</f>
        <v>NA</v>
      </c>
      <c r="AD79" s="20" t="str">
        <f>'P27'!$E76</f>
        <v>C</v>
      </c>
      <c r="AE79" s="20" t="str">
        <f>'P28'!$E76</f>
        <v>C</v>
      </c>
      <c r="AF79" s="20" t="str">
        <f>'P29'!$E76</f>
        <v>C</v>
      </c>
      <c r="AG79" s="20" t="str">
        <f>'P30'!$E76</f>
        <v>C</v>
      </c>
      <c r="AH79" s="20" t="str">
        <f>'P31'!$E76</f>
        <v>C</v>
      </c>
      <c r="AI79" s="20" t="str">
        <f>'P32'!$E76</f>
        <v>NA</v>
      </c>
      <c r="AJ79" s="20" t="str">
        <f>'P33'!$E76</f>
        <v>NA</v>
      </c>
      <c r="AK79" s="20" t="str">
        <f>'P34'!$E76</f>
        <v>C</v>
      </c>
      <c r="AL79" s="20" t="str">
        <f>'P35'!$E76</f>
        <v>NA</v>
      </c>
      <c r="AM79" s="20" t="str">
        <f>'P36'!$E76</f>
        <v>NA</v>
      </c>
      <c r="AN79" s="20" t="str">
        <f>'P37'!$E76</f>
        <v>NA</v>
      </c>
      <c r="AO79" s="20" t="str">
        <f>'P38'!$E76</f>
        <v>NT</v>
      </c>
      <c r="AP79" s="20" t="str">
        <f>'P39'!$E76</f>
        <v>NT</v>
      </c>
      <c r="AQ79" s="20" t="str">
        <f>'P40'!$E76</f>
        <v>NT</v>
      </c>
      <c r="AR79" s="20">
        <v>73</v>
      </c>
      <c r="AS79" s="21">
        <f>COUNTIF(BaseDeCalcul!D79:AQ79,"C")</f>
        <v>22</v>
      </c>
      <c r="AT79" s="21">
        <f>COUNTIF(BaseDeCalcul!D79:AQ79,"NC")</f>
        <v>0</v>
      </c>
      <c r="AU79" s="21">
        <f>COUNTIF(BaseDeCalcul!D79:AQ79,"NA")</f>
        <v>13</v>
      </c>
      <c r="AV79" s="22" t="str">
        <f t="shared" si="9"/>
        <v>C</v>
      </c>
      <c r="AW79" s="21"/>
      <c r="AX79" s="21"/>
      <c r="AY79" s="21"/>
      <c r="AZ79" s="21"/>
      <c r="BA79" s="21"/>
      <c r="BB79" s="20"/>
      <c r="BC79" s="20"/>
    </row>
    <row r="80" spans="1:55">
      <c r="A80" s="20" t="str">
        <f>Criteres!B77</f>
        <v>Présentation</v>
      </c>
      <c r="B80" s="20" t="str">
        <f>Criteres!C77</f>
        <v>10.5</v>
      </c>
      <c r="C80" s="20" t="str">
        <f>Criteres!D77</f>
        <v>AA</v>
      </c>
      <c r="D80" s="20" t="str">
        <f>'P01'!E77</f>
        <v>C</v>
      </c>
      <c r="E80" s="20" t="str">
        <f>'P02'!E77</f>
        <v>C</v>
      </c>
      <c r="F80" s="20" t="str">
        <f>'P03'!E77</f>
        <v>C</v>
      </c>
      <c r="G80" s="20" t="str">
        <f>'P04'!E77</f>
        <v>C</v>
      </c>
      <c r="H80" s="20" t="str">
        <f>'P05'!E77</f>
        <v>C</v>
      </c>
      <c r="I80" s="20" t="str">
        <f>'P06'!E77</f>
        <v>C</v>
      </c>
      <c r="J80" s="20" t="str">
        <f>'P07'!E77</f>
        <v>C</v>
      </c>
      <c r="K80" s="20" t="str">
        <f>'P08'!E77</f>
        <v>C</v>
      </c>
      <c r="L80" s="20" t="str">
        <f>'P09'!E77</f>
        <v>C</v>
      </c>
      <c r="M80" s="20" t="str">
        <f>'P10'!E77</f>
        <v>C</v>
      </c>
      <c r="N80" s="20" t="str">
        <f>'P11'!E77</f>
        <v>NT</v>
      </c>
      <c r="O80" s="20" t="str">
        <f>'P12'!E77</f>
        <v>NA</v>
      </c>
      <c r="P80" s="20" t="str">
        <f>'P13'!E77</f>
        <v>C</v>
      </c>
      <c r="Q80" s="20" t="str">
        <f>'P14'!E77</f>
        <v>NA</v>
      </c>
      <c r="R80" s="20" t="str">
        <f>'P15'!E77</f>
        <v>C</v>
      </c>
      <c r="S80" s="20" t="str">
        <f>'P16'!E77</f>
        <v>NA</v>
      </c>
      <c r="T80" s="20" t="str">
        <f>'P17'!E77</f>
        <v>NA</v>
      </c>
      <c r="U80" s="20" t="str">
        <f>'P18'!E77</f>
        <v>C</v>
      </c>
      <c r="V80" s="20" t="str">
        <f>'P19'!E77</f>
        <v>NA</v>
      </c>
      <c r="W80" s="20" t="str">
        <f>'P20'!E77</f>
        <v>NA</v>
      </c>
      <c r="X80" s="20" t="str">
        <f>'P21'!E77</f>
        <v>C</v>
      </c>
      <c r="Y80" s="20" t="str">
        <f>'P22'!E77</f>
        <v>NA</v>
      </c>
      <c r="Z80" s="20" t="str">
        <f>'P23'!$E77</f>
        <v>C</v>
      </c>
      <c r="AA80" s="20" t="str">
        <f>'P24'!$E77</f>
        <v>C</v>
      </c>
      <c r="AB80" s="20" t="str">
        <f>'P25'!$E77</f>
        <v>NT</v>
      </c>
      <c r="AC80" s="20" t="str">
        <f>'P26'!$E77</f>
        <v>NA</v>
      </c>
      <c r="AD80" s="20" t="str">
        <f>'P27'!$E77</f>
        <v>C</v>
      </c>
      <c r="AE80" s="20" t="str">
        <f>'P28'!$E77</f>
        <v>C</v>
      </c>
      <c r="AF80" s="20" t="str">
        <f>'P29'!$E77</f>
        <v>C</v>
      </c>
      <c r="AG80" s="20" t="str">
        <f>'P30'!$E77</f>
        <v>C</v>
      </c>
      <c r="AH80" s="20" t="str">
        <f>'P31'!$E77</f>
        <v>C</v>
      </c>
      <c r="AI80" s="20" t="str">
        <f>'P32'!$E77</f>
        <v>NA</v>
      </c>
      <c r="AJ80" s="20" t="str">
        <f>'P33'!$E77</f>
        <v>NA</v>
      </c>
      <c r="AK80" s="20" t="str">
        <f>'P34'!$E77</f>
        <v>C</v>
      </c>
      <c r="AL80" s="20" t="str">
        <f>'P35'!$E77</f>
        <v>NA</v>
      </c>
      <c r="AM80" s="20" t="str">
        <f>'P36'!$E77</f>
        <v>NA</v>
      </c>
      <c r="AN80" s="20" t="str">
        <f>'P37'!$E77</f>
        <v>NA</v>
      </c>
      <c r="AO80" s="20" t="str">
        <f>'P38'!$E77</f>
        <v>NT</v>
      </c>
      <c r="AP80" s="20" t="str">
        <f>'P39'!$E77</f>
        <v>NT</v>
      </c>
      <c r="AQ80" s="20" t="str">
        <f>'P40'!$E77</f>
        <v>NT</v>
      </c>
      <c r="AR80" s="20">
        <v>74</v>
      </c>
      <c r="AS80" s="21">
        <f>COUNTIF(BaseDeCalcul!D80:AQ80,"C")</f>
        <v>22</v>
      </c>
      <c r="AT80" s="21">
        <f>COUNTIF(BaseDeCalcul!D80:AQ80,"NC")</f>
        <v>0</v>
      </c>
      <c r="AU80" s="21">
        <f>COUNTIF(BaseDeCalcul!D80:AQ80,"NA")</f>
        <v>13</v>
      </c>
      <c r="AV80" s="22" t="str">
        <f t="shared" si="9"/>
        <v>C</v>
      </c>
      <c r="AW80" s="21"/>
      <c r="AX80" s="21"/>
      <c r="AY80" s="21"/>
      <c r="AZ80" s="21"/>
      <c r="BA80" s="21"/>
      <c r="BB80" s="20"/>
      <c r="BC80" s="20"/>
    </row>
    <row r="81" spans="1:55">
      <c r="A81" s="20" t="str">
        <f>Criteres!B78</f>
        <v>Présentation</v>
      </c>
      <c r="B81" s="20" t="str">
        <f>Criteres!C78</f>
        <v>10.6</v>
      </c>
      <c r="C81" s="20" t="str">
        <f>Criteres!D78</f>
        <v>A</v>
      </c>
      <c r="D81" s="20" t="str">
        <f>'P01'!E78</f>
        <v>NA</v>
      </c>
      <c r="E81" s="20" t="str">
        <f>'P02'!E78</f>
        <v>NA</v>
      </c>
      <c r="F81" s="20" t="str">
        <f>'P03'!E78</f>
        <v>NA</v>
      </c>
      <c r="G81" s="20" t="str">
        <f>'P04'!E78</f>
        <v>NA</v>
      </c>
      <c r="H81" s="20" t="str">
        <f>'P05'!E78</f>
        <v>NA</v>
      </c>
      <c r="I81" s="20" t="str">
        <f>'P06'!E78</f>
        <v>NA</v>
      </c>
      <c r="J81" s="20" t="str">
        <f>'P07'!E78</f>
        <v>NA</v>
      </c>
      <c r="K81" s="20" t="str">
        <f>'P08'!E78</f>
        <v>NA</v>
      </c>
      <c r="L81" s="20" t="str">
        <f>'P09'!E78</f>
        <v>NA</v>
      </c>
      <c r="M81" s="20" t="str">
        <f>'P10'!E78</f>
        <v>NA</v>
      </c>
      <c r="N81" s="20" t="str">
        <f>'P11'!E78</f>
        <v>NT</v>
      </c>
      <c r="O81" s="20" t="str">
        <f>'P12'!E78</f>
        <v>NA</v>
      </c>
      <c r="P81" s="20" t="str">
        <f>'P13'!E78</f>
        <v>NA</v>
      </c>
      <c r="Q81" s="20" t="str">
        <f>'P14'!E78</f>
        <v>NA</v>
      </c>
      <c r="R81" s="20" t="str">
        <f>'P15'!E78</f>
        <v>NA</v>
      </c>
      <c r="S81" s="20" t="str">
        <f>'P16'!E78</f>
        <v>NA</v>
      </c>
      <c r="T81" s="20" t="str">
        <f>'P17'!E78</f>
        <v>NA</v>
      </c>
      <c r="U81" s="20" t="str">
        <f>'P18'!E78</f>
        <v>NA</v>
      </c>
      <c r="V81" s="20" t="str">
        <f>'P19'!E78</f>
        <v>NA</v>
      </c>
      <c r="W81" s="20" t="str">
        <f>'P20'!E78</f>
        <v>NA</v>
      </c>
      <c r="X81" s="20" t="str">
        <f>'P21'!E78</f>
        <v>NA</v>
      </c>
      <c r="Y81" s="20" t="str">
        <f>'P22'!E78</f>
        <v>NA</v>
      </c>
      <c r="Z81" s="20" t="str">
        <f>'P23'!$E78</f>
        <v>NA</v>
      </c>
      <c r="AA81" s="20" t="str">
        <f>'P24'!$E78</f>
        <v>NA</v>
      </c>
      <c r="AB81" s="20" t="str">
        <f>'P25'!$E78</f>
        <v>NT</v>
      </c>
      <c r="AC81" s="20" t="str">
        <f>'P26'!$E78</f>
        <v>NA</v>
      </c>
      <c r="AD81" s="20" t="str">
        <f>'P27'!$E78</f>
        <v>NA</v>
      </c>
      <c r="AE81" s="20" t="str">
        <f>'P28'!$E78</f>
        <v>NA</v>
      </c>
      <c r="AF81" s="20" t="str">
        <f>'P29'!$E78</f>
        <v>NA</v>
      </c>
      <c r="AG81" s="20" t="str">
        <f>'P30'!$E78</f>
        <v>NA</v>
      </c>
      <c r="AH81" s="20" t="str">
        <f>'P31'!$E78</f>
        <v>NA</v>
      </c>
      <c r="AI81" s="20" t="str">
        <f>'P32'!$E78</f>
        <v>NA</v>
      </c>
      <c r="AJ81" s="20" t="str">
        <f>'P33'!$E78</f>
        <v>NA</v>
      </c>
      <c r="AK81" s="20" t="str">
        <f>'P34'!$E78</f>
        <v>NA</v>
      </c>
      <c r="AL81" s="20" t="str">
        <f>'P35'!$E78</f>
        <v>NA</v>
      </c>
      <c r="AM81" s="20" t="str">
        <f>'P36'!$E78</f>
        <v>NA</v>
      </c>
      <c r="AN81" s="20" t="str">
        <f>'P37'!$E78</f>
        <v>NA</v>
      </c>
      <c r="AO81" s="20" t="str">
        <f>'P38'!$E78</f>
        <v>NT</v>
      </c>
      <c r="AP81" s="20" t="str">
        <f>'P39'!$E78</f>
        <v>NT</v>
      </c>
      <c r="AQ81" s="20" t="str">
        <f>'P40'!$E78</f>
        <v>NT</v>
      </c>
      <c r="AR81" s="20">
        <v>75</v>
      </c>
      <c r="AS81" s="21">
        <f>COUNTIF(BaseDeCalcul!D81:AQ81,"C")</f>
        <v>0</v>
      </c>
      <c r="AT81" s="21">
        <f>COUNTIF(BaseDeCalcul!D81:AQ81,"NC")</f>
        <v>0</v>
      </c>
      <c r="AU81" s="21">
        <f>COUNTIF(BaseDeCalcul!D81:AQ81,"NA")</f>
        <v>35</v>
      </c>
      <c r="AV81" s="22" t="str">
        <f t="shared" si="9"/>
        <v>NA</v>
      </c>
      <c r="AW81" s="21"/>
      <c r="AX81" s="21"/>
      <c r="AY81" s="21"/>
      <c r="AZ81" s="21"/>
      <c r="BA81" s="21"/>
      <c r="BB81" s="20"/>
      <c r="BC81" s="20"/>
    </row>
    <row r="82" spans="1:55">
      <c r="A82" s="20" t="str">
        <f>Criteres!B79</f>
        <v>Présentation</v>
      </c>
      <c r="B82" s="20" t="str">
        <f>Criteres!C79</f>
        <v>10.7</v>
      </c>
      <c r="C82" s="20" t="str">
        <f>Criteres!D79</f>
        <v>A</v>
      </c>
      <c r="D82" s="20" t="str">
        <f>'P01'!E79</f>
        <v>NC</v>
      </c>
      <c r="E82" s="20" t="str">
        <f>'P02'!E79</f>
        <v>C</v>
      </c>
      <c r="F82" s="20" t="str">
        <f>'P03'!E79</f>
        <v>C</v>
      </c>
      <c r="G82" s="20" t="str">
        <f>'P04'!E79</f>
        <v>C</v>
      </c>
      <c r="H82" s="20" t="str">
        <f>'P05'!E79</f>
        <v>C</v>
      </c>
      <c r="I82" s="20" t="str">
        <f>'P06'!E79</f>
        <v>C</v>
      </c>
      <c r="J82" s="20" t="str">
        <f>'P07'!E79</f>
        <v>C</v>
      </c>
      <c r="K82" s="20" t="str">
        <f>'P08'!E79</f>
        <v>C</v>
      </c>
      <c r="L82" s="20" t="str">
        <f>'P09'!E79</f>
        <v>C</v>
      </c>
      <c r="M82" s="20" t="str">
        <f>'P10'!E79</f>
        <v>C</v>
      </c>
      <c r="N82" s="20" t="str">
        <f>'P11'!E79</f>
        <v>NT</v>
      </c>
      <c r="O82" s="20" t="str">
        <f>'P12'!E79</f>
        <v>C</v>
      </c>
      <c r="P82" s="20" t="str">
        <f>'P13'!E79</f>
        <v>C</v>
      </c>
      <c r="Q82" s="20" t="str">
        <f>'P14'!E79</f>
        <v>NA</v>
      </c>
      <c r="R82" s="20" t="str">
        <f>'P15'!E79</f>
        <v>C</v>
      </c>
      <c r="S82" s="20" t="str">
        <f>'P16'!E79</f>
        <v>NA</v>
      </c>
      <c r="T82" s="20" t="str">
        <f>'P17'!E79</f>
        <v>NA</v>
      </c>
      <c r="U82" s="20" t="str">
        <f>'P18'!E79</f>
        <v>C</v>
      </c>
      <c r="V82" s="20" t="str">
        <f>'P19'!E79</f>
        <v>NA</v>
      </c>
      <c r="W82" s="20" t="str">
        <f>'P20'!E79</f>
        <v>NA</v>
      </c>
      <c r="X82" s="20" t="str">
        <f>'P21'!E79</f>
        <v>C</v>
      </c>
      <c r="Y82" s="20" t="str">
        <f>'P22'!E79</f>
        <v>C</v>
      </c>
      <c r="Z82" s="20" t="str">
        <f>'P23'!$E79</f>
        <v>C</v>
      </c>
      <c r="AA82" s="20" t="str">
        <f>'P24'!$E79</f>
        <v>C</v>
      </c>
      <c r="AB82" s="20" t="str">
        <f>'P25'!$E79</f>
        <v>NT</v>
      </c>
      <c r="AC82" s="20" t="str">
        <f>'P26'!$E79</f>
        <v>NA</v>
      </c>
      <c r="AD82" s="20" t="str">
        <f>'P27'!$E79</f>
        <v>C</v>
      </c>
      <c r="AE82" s="20" t="str">
        <f>'P28'!$E79</f>
        <v>C</v>
      </c>
      <c r="AF82" s="20" t="str">
        <f>'P29'!$E79</f>
        <v>C</v>
      </c>
      <c r="AG82" s="20" t="str">
        <f>'P30'!$E79</f>
        <v>C</v>
      </c>
      <c r="AH82" s="20" t="str">
        <f>'P31'!$E79</f>
        <v>C</v>
      </c>
      <c r="AI82" s="20" t="str">
        <f>'P32'!$E79</f>
        <v>NA</v>
      </c>
      <c r="AJ82" s="20" t="str">
        <f>'P33'!$E79</f>
        <v>C</v>
      </c>
      <c r="AK82" s="20" t="str">
        <f>'P34'!$E79</f>
        <v>C</v>
      </c>
      <c r="AL82" s="20" t="str">
        <f>'P35'!$E79</f>
        <v>NA</v>
      </c>
      <c r="AM82" s="20" t="str">
        <f>'P36'!$E79</f>
        <v>NA</v>
      </c>
      <c r="AN82" s="20" t="str">
        <f>'P37'!$E79</f>
        <v>NA</v>
      </c>
      <c r="AO82" s="20" t="str">
        <f>'P38'!$E79</f>
        <v>NT</v>
      </c>
      <c r="AP82" s="20" t="str">
        <f>'P39'!$E79</f>
        <v>NT</v>
      </c>
      <c r="AQ82" s="20" t="str">
        <f>'P40'!$E79</f>
        <v>NT</v>
      </c>
      <c r="AR82" s="20">
        <v>76</v>
      </c>
      <c r="AS82" s="21">
        <f>COUNTIF(BaseDeCalcul!D82:AQ82,"C")</f>
        <v>24</v>
      </c>
      <c r="AT82" s="21">
        <f>COUNTIF(BaseDeCalcul!D82:AQ82,"NC")</f>
        <v>1</v>
      </c>
      <c r="AU82" s="21">
        <f>COUNTIF(BaseDeCalcul!D82:AQ82,"NA")</f>
        <v>10</v>
      </c>
      <c r="AV82" s="22" t="str">
        <f t="shared" si="9"/>
        <v>NC</v>
      </c>
      <c r="AW82" s="21"/>
      <c r="AX82" s="21"/>
      <c r="AY82" s="21"/>
      <c r="AZ82" s="21"/>
      <c r="BA82" s="21"/>
      <c r="BB82" s="20"/>
      <c r="BC82" s="20"/>
    </row>
    <row r="83" spans="1:55">
      <c r="A83" s="20" t="str">
        <f>Criteres!B80</f>
        <v>Présentation</v>
      </c>
      <c r="B83" s="20" t="str">
        <f>Criteres!C80</f>
        <v>10.8</v>
      </c>
      <c r="C83" s="20" t="str">
        <f>Criteres!D80</f>
        <v>A</v>
      </c>
      <c r="D83" s="20" t="str">
        <f>'P01'!E80</f>
        <v>C</v>
      </c>
      <c r="E83" s="20" t="str">
        <f>'P02'!E80</f>
        <v>C</v>
      </c>
      <c r="F83" s="20" t="str">
        <f>'P03'!E80</f>
        <v>NA</v>
      </c>
      <c r="G83" s="20" t="str">
        <f>'P04'!E80</f>
        <v>NC</v>
      </c>
      <c r="H83" s="20" t="str">
        <f>'P05'!E80</f>
        <v>C</v>
      </c>
      <c r="I83" s="20" t="str">
        <f>'P06'!E80</f>
        <v>C</v>
      </c>
      <c r="J83" s="20" t="str">
        <f>'P07'!E80</f>
        <v>C</v>
      </c>
      <c r="K83" s="20" t="str">
        <f>'P08'!E80</f>
        <v>C</v>
      </c>
      <c r="L83" s="20" t="str">
        <f>'P09'!E80</f>
        <v>C</v>
      </c>
      <c r="M83" s="20" t="str">
        <f>'P10'!E80</f>
        <v>C</v>
      </c>
      <c r="N83" s="20" t="str">
        <f>'P11'!E80</f>
        <v>NT</v>
      </c>
      <c r="O83" s="20" t="str">
        <f>'P12'!E80</f>
        <v>C</v>
      </c>
      <c r="P83" s="20" t="str">
        <f>'P13'!E80</f>
        <v>NA</v>
      </c>
      <c r="Q83" s="20" t="str">
        <f>'P14'!E80</f>
        <v>NA</v>
      </c>
      <c r="R83" s="20" t="str">
        <f>'P15'!E80</f>
        <v>C</v>
      </c>
      <c r="S83" s="20" t="str">
        <f>'P16'!E80</f>
        <v>NA</v>
      </c>
      <c r="T83" s="20" t="str">
        <f>'P17'!E80</f>
        <v>NA</v>
      </c>
      <c r="U83" s="20" t="str">
        <f>'P18'!E80</f>
        <v>NA</v>
      </c>
      <c r="V83" s="20" t="str">
        <f>'P19'!E80</f>
        <v>NA</v>
      </c>
      <c r="W83" s="20" t="str">
        <f>'P20'!E80</f>
        <v>NA</v>
      </c>
      <c r="X83" s="20" t="str">
        <f>'P21'!E80</f>
        <v>C</v>
      </c>
      <c r="Y83" s="20" t="str">
        <f>'P22'!E80</f>
        <v>NA</v>
      </c>
      <c r="Z83" s="20" t="str">
        <f>'P23'!$E80</f>
        <v>C</v>
      </c>
      <c r="AA83" s="20" t="str">
        <f>'P24'!$E80</f>
        <v>C</v>
      </c>
      <c r="AB83" s="20" t="str">
        <f>'P25'!$E80</f>
        <v>NT</v>
      </c>
      <c r="AC83" s="20" t="str">
        <f>'P26'!$E80</f>
        <v>NA</v>
      </c>
      <c r="AD83" s="20" t="str">
        <f>'P27'!$E80</f>
        <v>NA</v>
      </c>
      <c r="AE83" s="20" t="str">
        <f>'P28'!$E80</f>
        <v>C</v>
      </c>
      <c r="AF83" s="20" t="str">
        <f>'P29'!$E80</f>
        <v>C</v>
      </c>
      <c r="AG83" s="20" t="str">
        <f>'P30'!$E80</f>
        <v>C</v>
      </c>
      <c r="AH83" s="20" t="str">
        <f>'P31'!$E80</f>
        <v>NA</v>
      </c>
      <c r="AI83" s="20" t="str">
        <f>'P32'!$E80</f>
        <v>NA</v>
      </c>
      <c r="AJ83" s="20" t="str">
        <f>'P33'!$E80</f>
        <v>NA</v>
      </c>
      <c r="AK83" s="20" t="str">
        <f>'P34'!$E80</f>
        <v>C</v>
      </c>
      <c r="AL83" s="20" t="str">
        <f>'P35'!$E80</f>
        <v>NA</v>
      </c>
      <c r="AM83" s="20" t="str">
        <f>'P36'!$E80</f>
        <v>NA</v>
      </c>
      <c r="AN83" s="20" t="str">
        <f>'P37'!$E80</f>
        <v>NA</v>
      </c>
      <c r="AO83" s="20" t="str">
        <f>'P38'!$E80</f>
        <v>NT</v>
      </c>
      <c r="AP83" s="20" t="str">
        <f>'P39'!$E80</f>
        <v>NT</v>
      </c>
      <c r="AQ83" s="20" t="str">
        <f>'P40'!$E80</f>
        <v>NT</v>
      </c>
      <c r="AR83" s="20">
        <v>77</v>
      </c>
      <c r="AS83" s="21">
        <f>COUNTIF(BaseDeCalcul!D83:AQ83,"C")</f>
        <v>17</v>
      </c>
      <c r="AT83" s="21">
        <f>COUNTIF(BaseDeCalcul!D83:AQ83,"NC")</f>
        <v>1</v>
      </c>
      <c r="AU83" s="21">
        <f>COUNTIF(BaseDeCalcul!D83:AQ83,"NA")</f>
        <v>17</v>
      </c>
      <c r="AV83" s="22" t="str">
        <f t="shared" si="9"/>
        <v>NC</v>
      </c>
      <c r="AW83" s="21"/>
      <c r="AX83" s="21"/>
      <c r="AY83" s="21"/>
      <c r="AZ83" s="21"/>
      <c r="BA83" s="21"/>
      <c r="BB83" s="20"/>
      <c r="BC83" s="20"/>
    </row>
    <row r="84" spans="1:55">
      <c r="A84" s="20" t="str">
        <f>Criteres!B81</f>
        <v>Présentation</v>
      </c>
      <c r="B84" s="20" t="str">
        <f>Criteres!C81</f>
        <v>10.9</v>
      </c>
      <c r="C84" s="20" t="str">
        <f>Criteres!D81</f>
        <v>A</v>
      </c>
      <c r="D84" s="20" t="str">
        <f>'P01'!E81</f>
        <v>NA</v>
      </c>
      <c r="E84" s="20" t="str">
        <f>'P02'!E81</f>
        <v>NA</v>
      </c>
      <c r="F84" s="20" t="str">
        <f>'P03'!E81</f>
        <v>NA</v>
      </c>
      <c r="G84" s="20" t="str">
        <f>'P04'!E81</f>
        <v>NA</v>
      </c>
      <c r="H84" s="20" t="str">
        <f>'P05'!E81</f>
        <v>NA</v>
      </c>
      <c r="I84" s="20" t="str">
        <f>'P06'!E81</f>
        <v>NA</v>
      </c>
      <c r="J84" s="20" t="str">
        <f>'P07'!E81</f>
        <v>NA</v>
      </c>
      <c r="K84" s="20" t="str">
        <f>'P08'!E81</f>
        <v>NA</v>
      </c>
      <c r="L84" s="20" t="str">
        <f>'P09'!E81</f>
        <v>NA</v>
      </c>
      <c r="M84" s="20" t="str">
        <f>'P10'!E81</f>
        <v>NA</v>
      </c>
      <c r="N84" s="20" t="str">
        <f>'P11'!E81</f>
        <v>NT</v>
      </c>
      <c r="O84" s="20" t="str">
        <f>'P12'!E81</f>
        <v>NA</v>
      </c>
      <c r="P84" s="20" t="str">
        <f>'P13'!E81</f>
        <v>NA</v>
      </c>
      <c r="Q84" s="20" t="str">
        <f>'P14'!E81</f>
        <v>NA</v>
      </c>
      <c r="R84" s="20" t="str">
        <f>'P15'!E81</f>
        <v>NA</v>
      </c>
      <c r="S84" s="20" t="str">
        <f>'P16'!E81</f>
        <v>NA</v>
      </c>
      <c r="T84" s="20" t="str">
        <f>'P17'!E81</f>
        <v>NA</v>
      </c>
      <c r="U84" s="20" t="str">
        <f>'P18'!E81</f>
        <v>NA</v>
      </c>
      <c r="V84" s="20" t="str">
        <f>'P19'!E81</f>
        <v>NA</v>
      </c>
      <c r="W84" s="20" t="str">
        <f>'P20'!E81</f>
        <v>NA</v>
      </c>
      <c r="X84" s="20" t="str">
        <f>'P21'!E81</f>
        <v>NA</v>
      </c>
      <c r="Y84" s="20" t="str">
        <f>'P22'!E81</f>
        <v>NA</v>
      </c>
      <c r="Z84" s="20" t="str">
        <f>'P23'!$E81</f>
        <v>NA</v>
      </c>
      <c r="AA84" s="20" t="str">
        <f>'P24'!$E81</f>
        <v>NA</v>
      </c>
      <c r="AB84" s="20" t="str">
        <f>'P25'!$E81</f>
        <v>NT</v>
      </c>
      <c r="AC84" s="20" t="str">
        <f>'P26'!$E81</f>
        <v>NA</v>
      </c>
      <c r="AD84" s="20" t="str">
        <f>'P27'!$E81</f>
        <v>NA</v>
      </c>
      <c r="AE84" s="20" t="str">
        <f>'P28'!$E81</f>
        <v>NA</v>
      </c>
      <c r="AF84" s="20" t="str">
        <f>'P29'!$E81</f>
        <v>NA</v>
      </c>
      <c r="AG84" s="20" t="str">
        <f>'P30'!$E81</f>
        <v>NA</v>
      </c>
      <c r="AH84" s="20" t="str">
        <f>'P31'!$E81</f>
        <v>NA</v>
      </c>
      <c r="AI84" s="20" t="str">
        <f>'P32'!$E81</f>
        <v>NA</v>
      </c>
      <c r="AJ84" s="20" t="str">
        <f>'P33'!$E81</f>
        <v>NA</v>
      </c>
      <c r="AK84" s="20" t="str">
        <f>'P34'!$E81</f>
        <v>NA</v>
      </c>
      <c r="AL84" s="20" t="str">
        <f>'P35'!$E81</f>
        <v>NA</v>
      </c>
      <c r="AM84" s="20" t="str">
        <f>'P36'!$E81</f>
        <v>NA</v>
      </c>
      <c r="AN84" s="20" t="str">
        <f>'P37'!$E81</f>
        <v>NA</v>
      </c>
      <c r="AO84" s="20" t="str">
        <f>'P38'!$E81</f>
        <v>NT</v>
      </c>
      <c r="AP84" s="20" t="str">
        <f>'P39'!$E81</f>
        <v>NT</v>
      </c>
      <c r="AQ84" s="20" t="str">
        <f>'P40'!$E81</f>
        <v>NT</v>
      </c>
      <c r="AR84" s="20">
        <v>78</v>
      </c>
      <c r="AS84" s="21">
        <f>COUNTIF(BaseDeCalcul!D84:AQ84,"C")</f>
        <v>0</v>
      </c>
      <c r="AT84" s="21">
        <f>COUNTIF(BaseDeCalcul!D84:AQ84,"NC")</f>
        <v>0</v>
      </c>
      <c r="AU84" s="21">
        <f>COUNTIF(BaseDeCalcul!D84:AQ84,"NA")</f>
        <v>35</v>
      </c>
      <c r="AV84" s="22" t="str">
        <f t="shared" si="9"/>
        <v>NA</v>
      </c>
      <c r="AW84" s="21"/>
      <c r="AX84" s="21"/>
      <c r="AY84" s="21"/>
      <c r="AZ84" s="21"/>
      <c r="BA84" s="21"/>
      <c r="BB84" s="20"/>
      <c r="BC84" s="20"/>
    </row>
    <row r="85" spans="1:55">
      <c r="A85" s="20" t="str">
        <f>Criteres!B82</f>
        <v>Présentation</v>
      </c>
      <c r="B85" s="20" t="str">
        <f>Criteres!C82</f>
        <v>10.10</v>
      </c>
      <c r="C85" s="20" t="str">
        <f>Criteres!D82</f>
        <v>A</v>
      </c>
      <c r="D85" s="20" t="str">
        <f>'P01'!E82</f>
        <v>NA</v>
      </c>
      <c r="E85" s="20" t="str">
        <f>'P02'!E82</f>
        <v>NA</v>
      </c>
      <c r="F85" s="20" t="str">
        <f>'P03'!E82</f>
        <v>NA</v>
      </c>
      <c r="G85" s="20" t="str">
        <f>'P04'!E82</f>
        <v>NA</v>
      </c>
      <c r="H85" s="20" t="str">
        <f>'P05'!E82</f>
        <v>NA</v>
      </c>
      <c r="I85" s="20" t="str">
        <f>'P06'!E82</f>
        <v>NA</v>
      </c>
      <c r="J85" s="20" t="str">
        <f>'P07'!E82</f>
        <v>NA</v>
      </c>
      <c r="K85" s="20" t="str">
        <f>'P08'!E82</f>
        <v>NA</v>
      </c>
      <c r="L85" s="20" t="str">
        <f>'P09'!E82</f>
        <v>NA</v>
      </c>
      <c r="M85" s="20" t="str">
        <f>'P10'!E82</f>
        <v>NA</v>
      </c>
      <c r="N85" s="20" t="str">
        <f>'P11'!E82</f>
        <v>NT</v>
      </c>
      <c r="O85" s="20" t="str">
        <f>'P12'!E82</f>
        <v>NA</v>
      </c>
      <c r="P85" s="20" t="str">
        <f>'P13'!E82</f>
        <v>NA</v>
      </c>
      <c r="Q85" s="20" t="str">
        <f>'P14'!E82</f>
        <v>NA</v>
      </c>
      <c r="R85" s="20" t="str">
        <f>'P15'!E82</f>
        <v>NA</v>
      </c>
      <c r="S85" s="20" t="str">
        <f>'P16'!E82</f>
        <v>NA</v>
      </c>
      <c r="T85" s="20" t="str">
        <f>'P17'!E82</f>
        <v>NA</v>
      </c>
      <c r="U85" s="20" t="str">
        <f>'P18'!E82</f>
        <v>NA</v>
      </c>
      <c r="V85" s="20" t="str">
        <f>'P19'!E82</f>
        <v>NA</v>
      </c>
      <c r="W85" s="20" t="str">
        <f>'P20'!E82</f>
        <v>NA</v>
      </c>
      <c r="X85" s="20" t="str">
        <f>'P21'!E82</f>
        <v>NA</v>
      </c>
      <c r="Y85" s="20" t="str">
        <f>'P22'!E82</f>
        <v>NA</v>
      </c>
      <c r="Z85" s="20" t="str">
        <f>'P23'!$E82</f>
        <v>NA</v>
      </c>
      <c r="AA85" s="20" t="str">
        <f>'P24'!$E82</f>
        <v>NA</v>
      </c>
      <c r="AB85" s="20" t="str">
        <f>'P25'!$E82</f>
        <v>NT</v>
      </c>
      <c r="AC85" s="20" t="str">
        <f>'P26'!$E82</f>
        <v>NA</v>
      </c>
      <c r="AD85" s="20" t="str">
        <f>'P27'!$E82</f>
        <v>NA</v>
      </c>
      <c r="AE85" s="20" t="str">
        <f>'P28'!$E82</f>
        <v>NA</v>
      </c>
      <c r="AF85" s="20" t="str">
        <f>'P29'!$E82</f>
        <v>NA</v>
      </c>
      <c r="AG85" s="20" t="str">
        <f>'P30'!$E82</f>
        <v>NA</v>
      </c>
      <c r="AH85" s="20" t="str">
        <f>'P31'!$E82</f>
        <v>NA</v>
      </c>
      <c r="AI85" s="20" t="str">
        <f>'P32'!$E82</f>
        <v>NA</v>
      </c>
      <c r="AJ85" s="20" t="str">
        <f>'P33'!$E82</f>
        <v>NA</v>
      </c>
      <c r="AK85" s="20" t="str">
        <f>'P34'!$E82</f>
        <v>NA</v>
      </c>
      <c r="AL85" s="20" t="str">
        <f>'P35'!$E82</f>
        <v>NA</v>
      </c>
      <c r="AM85" s="20" t="str">
        <f>'P36'!$E82</f>
        <v>NA</v>
      </c>
      <c r="AN85" s="20" t="str">
        <f>'P37'!$E82</f>
        <v>NA</v>
      </c>
      <c r="AO85" s="20" t="str">
        <f>'P38'!$E82</f>
        <v>NT</v>
      </c>
      <c r="AP85" s="20" t="str">
        <f>'P39'!$E82</f>
        <v>NT</v>
      </c>
      <c r="AQ85" s="20" t="str">
        <f>'P40'!$E82</f>
        <v>NT</v>
      </c>
      <c r="AR85" s="20">
        <v>79</v>
      </c>
      <c r="AS85" s="21">
        <f>COUNTIF(BaseDeCalcul!D85:AQ85,"C")</f>
        <v>0</v>
      </c>
      <c r="AT85" s="21">
        <f>COUNTIF(BaseDeCalcul!D85:AQ85,"NC")</f>
        <v>0</v>
      </c>
      <c r="AU85" s="21">
        <f>COUNTIF(BaseDeCalcul!D85:AQ85,"NA")</f>
        <v>35</v>
      </c>
      <c r="AV85" s="22" t="str">
        <f t="shared" si="9"/>
        <v>NA</v>
      </c>
      <c r="AW85" s="21"/>
      <c r="AX85" s="21"/>
      <c r="AY85" s="21"/>
      <c r="AZ85" s="21"/>
      <c r="BA85" s="21"/>
      <c r="BB85" s="20"/>
      <c r="BC85" s="20"/>
    </row>
    <row r="86" spans="1:55">
      <c r="A86" s="20" t="str">
        <f>Criteres!B83</f>
        <v>Présentation</v>
      </c>
      <c r="B86" s="20" t="str">
        <f>Criteres!C83</f>
        <v>10.11</v>
      </c>
      <c r="C86" s="20" t="str">
        <f>Criteres!D83</f>
        <v>AA</v>
      </c>
      <c r="D86" s="20" t="str">
        <f>'P01'!E83</f>
        <v>C</v>
      </c>
      <c r="E86" s="20" t="str">
        <f>'P02'!E83</f>
        <v>C</v>
      </c>
      <c r="F86" s="20" t="str">
        <f>'P03'!E83</f>
        <v>C</v>
      </c>
      <c r="G86" s="20" t="str">
        <f>'P04'!E83</f>
        <v>C</v>
      </c>
      <c r="H86" s="20" t="str">
        <f>'P05'!E83</f>
        <v>C</v>
      </c>
      <c r="I86" s="20" t="str">
        <f>'P06'!E83</f>
        <v>C</v>
      </c>
      <c r="J86" s="20" t="str">
        <f>'P07'!E83</f>
        <v>C</v>
      </c>
      <c r="K86" s="20" t="str">
        <f>'P08'!E83</f>
        <v>C</v>
      </c>
      <c r="L86" s="20" t="str">
        <f>'P09'!E83</f>
        <v>C</v>
      </c>
      <c r="M86" s="20" t="str">
        <f>'P10'!E83</f>
        <v>C</v>
      </c>
      <c r="N86" s="20" t="str">
        <f>'P11'!E83</f>
        <v>NT</v>
      </c>
      <c r="O86" s="20" t="str">
        <f>'P12'!E83</f>
        <v>C</v>
      </c>
      <c r="P86" s="20" t="str">
        <f>'P13'!E83</f>
        <v>C</v>
      </c>
      <c r="Q86" s="20" t="str">
        <f>'P14'!E83</f>
        <v>NA</v>
      </c>
      <c r="R86" s="20" t="str">
        <f>'P15'!E83</f>
        <v>C</v>
      </c>
      <c r="S86" s="20" t="str">
        <f>'P16'!E83</f>
        <v>NA</v>
      </c>
      <c r="T86" s="20" t="str">
        <f>'P17'!E83</f>
        <v>NA</v>
      </c>
      <c r="U86" s="20" t="str">
        <f>'P18'!E83</f>
        <v>C</v>
      </c>
      <c r="V86" s="20" t="str">
        <f>'P19'!E83</f>
        <v>NA</v>
      </c>
      <c r="W86" s="20" t="str">
        <f>'P20'!E83</f>
        <v>NA</v>
      </c>
      <c r="X86" s="20" t="str">
        <f>'P21'!E83</f>
        <v>C</v>
      </c>
      <c r="Y86" s="20" t="str">
        <f>'P22'!E83</f>
        <v>NA</v>
      </c>
      <c r="Z86" s="20" t="str">
        <f>'P23'!$E83</f>
        <v>C</v>
      </c>
      <c r="AA86" s="20" t="str">
        <f>'P24'!$E83</f>
        <v>C</v>
      </c>
      <c r="AB86" s="20" t="str">
        <f>'P25'!$E83</f>
        <v>NT</v>
      </c>
      <c r="AC86" s="20" t="str">
        <f>'P26'!$E83</f>
        <v>NA</v>
      </c>
      <c r="AD86" s="20" t="str">
        <f>'P27'!$E83</f>
        <v>C</v>
      </c>
      <c r="AE86" s="20" t="str">
        <f>'P28'!$E83</f>
        <v>C</v>
      </c>
      <c r="AF86" s="20" t="str">
        <f>'P29'!$E83</f>
        <v>C</v>
      </c>
      <c r="AG86" s="20" t="str">
        <f>'P30'!$E83</f>
        <v>C</v>
      </c>
      <c r="AH86" s="20" t="str">
        <f>'P31'!$E83</f>
        <v>C</v>
      </c>
      <c r="AI86" s="20" t="str">
        <f>'P32'!$E83</f>
        <v>NA</v>
      </c>
      <c r="AJ86" s="20" t="str">
        <f>'P33'!$E83</f>
        <v>NA</v>
      </c>
      <c r="AK86" s="20" t="str">
        <f>'P34'!$E83</f>
        <v>C</v>
      </c>
      <c r="AL86" s="20" t="str">
        <f>'P35'!$E83</f>
        <v>NA</v>
      </c>
      <c r="AM86" s="20" t="str">
        <f>'P36'!$E83</f>
        <v>NA</v>
      </c>
      <c r="AN86" s="20" t="str">
        <f>'P37'!$E83</f>
        <v>NA</v>
      </c>
      <c r="AO86" s="20" t="str">
        <f>'P38'!$E83</f>
        <v>NT</v>
      </c>
      <c r="AP86" s="20" t="str">
        <f>'P39'!$E83</f>
        <v>NT</v>
      </c>
      <c r="AQ86" s="20" t="str">
        <f>'P40'!$E83</f>
        <v>NT</v>
      </c>
      <c r="AR86" s="20">
        <v>80</v>
      </c>
      <c r="AS86" s="21">
        <f>COUNTIF(BaseDeCalcul!D86:AQ86,"C")</f>
        <v>23</v>
      </c>
      <c r="AT86" s="21">
        <f>COUNTIF(BaseDeCalcul!D86:AQ86,"NC")</f>
        <v>0</v>
      </c>
      <c r="AU86" s="21">
        <f>COUNTIF(BaseDeCalcul!D86:AQ86,"NA")</f>
        <v>12</v>
      </c>
      <c r="AV86" s="22" t="str">
        <f t="shared" si="9"/>
        <v>C</v>
      </c>
      <c r="AW86" s="21"/>
      <c r="AX86" s="21"/>
      <c r="AY86" s="21"/>
      <c r="AZ86" s="21"/>
      <c r="BA86" s="21"/>
      <c r="BB86" s="20"/>
      <c r="BC86" s="20"/>
    </row>
    <row r="87" spans="1:55">
      <c r="A87" s="20" t="str">
        <f>Criteres!B84</f>
        <v>Présentation</v>
      </c>
      <c r="B87" s="20" t="str">
        <f>Criteres!C84</f>
        <v>10.12</v>
      </c>
      <c r="C87" s="20" t="str">
        <f>Criteres!D84</f>
        <v>AA</v>
      </c>
      <c r="D87" s="20" t="str">
        <f>'P01'!E84</f>
        <v>C</v>
      </c>
      <c r="E87" s="20" t="str">
        <f>'P02'!E84</f>
        <v>C</v>
      </c>
      <c r="F87" s="20" t="str">
        <f>'P03'!E84</f>
        <v>C</v>
      </c>
      <c r="G87" s="20" t="str">
        <f>'P04'!E84</f>
        <v>C</v>
      </c>
      <c r="H87" s="20" t="str">
        <f>'P05'!E84</f>
        <v>C</v>
      </c>
      <c r="I87" s="20" t="str">
        <f>'P06'!E84</f>
        <v>C</v>
      </c>
      <c r="J87" s="20" t="str">
        <f>'P07'!E84</f>
        <v>C</v>
      </c>
      <c r="K87" s="20" t="str">
        <f>'P08'!E84</f>
        <v>C</v>
      </c>
      <c r="L87" s="20" t="str">
        <f>'P09'!E84</f>
        <v>C</v>
      </c>
      <c r="M87" s="20" t="str">
        <f>'P10'!E84</f>
        <v>C</v>
      </c>
      <c r="N87" s="20" t="str">
        <f>'P11'!E84</f>
        <v>NT</v>
      </c>
      <c r="O87" s="20" t="str">
        <f>'P12'!E84</f>
        <v>C</v>
      </c>
      <c r="P87" s="20" t="str">
        <f>'P13'!E84</f>
        <v>C</v>
      </c>
      <c r="Q87" s="20" t="str">
        <f>'P14'!E84</f>
        <v>NA</v>
      </c>
      <c r="R87" s="20" t="str">
        <f>'P15'!E84</f>
        <v>C</v>
      </c>
      <c r="S87" s="20" t="str">
        <f>'P16'!E84</f>
        <v>NA</v>
      </c>
      <c r="T87" s="20" t="str">
        <f>'P17'!E84</f>
        <v>NA</v>
      </c>
      <c r="U87" s="20" t="str">
        <f>'P18'!E84</f>
        <v>NC</v>
      </c>
      <c r="V87" s="20" t="str">
        <f>'P19'!E84</f>
        <v>NA</v>
      </c>
      <c r="W87" s="20" t="str">
        <f>'P20'!E84</f>
        <v>NA</v>
      </c>
      <c r="X87" s="20" t="str">
        <f>'P21'!E84</f>
        <v>C</v>
      </c>
      <c r="Y87" s="20" t="str">
        <f>'P22'!E84</f>
        <v>NA</v>
      </c>
      <c r="Z87" s="20" t="str">
        <f>'P23'!$E84</f>
        <v>C</v>
      </c>
      <c r="AA87" s="20" t="str">
        <f>'P24'!$E84</f>
        <v>C</v>
      </c>
      <c r="AB87" s="20" t="str">
        <f>'P25'!$E84</f>
        <v>NT</v>
      </c>
      <c r="AC87" s="20" t="str">
        <f>'P26'!$E84</f>
        <v>NA</v>
      </c>
      <c r="AD87" s="20" t="str">
        <f>'P27'!$E84</f>
        <v>C</v>
      </c>
      <c r="AE87" s="20" t="str">
        <f>'P28'!$E84</f>
        <v>C</v>
      </c>
      <c r="AF87" s="20" t="str">
        <f>'P29'!$E84</f>
        <v>C</v>
      </c>
      <c r="AG87" s="20" t="str">
        <f>'P30'!$E84</f>
        <v>C</v>
      </c>
      <c r="AH87" s="20" t="str">
        <f>'P31'!$E84</f>
        <v>C</v>
      </c>
      <c r="AI87" s="20" t="str">
        <f>'P32'!$E84</f>
        <v>NA</v>
      </c>
      <c r="AJ87" s="20" t="str">
        <f>'P33'!$E84</f>
        <v>NA</v>
      </c>
      <c r="AK87" s="20" t="str">
        <f>'P34'!$E84</f>
        <v>C</v>
      </c>
      <c r="AL87" s="20" t="str">
        <f>'P35'!$E84</f>
        <v>NA</v>
      </c>
      <c r="AM87" s="20" t="str">
        <f>'P36'!$E84</f>
        <v>NA</v>
      </c>
      <c r="AN87" s="20" t="str">
        <f>'P37'!$E84</f>
        <v>NA</v>
      </c>
      <c r="AO87" s="20" t="str">
        <f>'P38'!$E84</f>
        <v>NT</v>
      </c>
      <c r="AP87" s="20" t="str">
        <f>'P39'!$E84</f>
        <v>NT</v>
      </c>
      <c r="AQ87" s="20" t="str">
        <f>'P40'!$E84</f>
        <v>NT</v>
      </c>
      <c r="AR87" s="20">
        <v>81</v>
      </c>
      <c r="AS87" s="21">
        <f>COUNTIF(BaseDeCalcul!D87:AQ87,"C")</f>
        <v>22</v>
      </c>
      <c r="AT87" s="21">
        <f>COUNTIF(BaseDeCalcul!D87:AQ87,"NC")</f>
        <v>1</v>
      </c>
      <c r="AU87" s="21">
        <f>COUNTIF(BaseDeCalcul!D87:AQ87,"NA")</f>
        <v>12</v>
      </c>
      <c r="AV87" s="22" t="str">
        <f t="shared" si="9"/>
        <v>NC</v>
      </c>
      <c r="AW87" s="21"/>
      <c r="AX87" s="21"/>
      <c r="AY87" s="21"/>
      <c r="AZ87" s="21"/>
      <c r="BA87" s="21"/>
      <c r="BB87" s="20"/>
      <c r="BC87" s="20"/>
    </row>
    <row r="88" spans="1:55">
      <c r="A88" s="20" t="str">
        <f>Criteres!B85</f>
        <v>Présentation</v>
      </c>
      <c r="B88" s="20" t="str">
        <f>Criteres!C85</f>
        <v>10.13</v>
      </c>
      <c r="C88" s="20" t="str">
        <f>Criteres!D85</f>
        <v>AA</v>
      </c>
      <c r="D88" s="20" t="str">
        <f>'P01'!E85</f>
        <v>NC</v>
      </c>
      <c r="E88" s="20" t="str">
        <f>'P02'!E85</f>
        <v>NA</v>
      </c>
      <c r="F88" s="20" t="str">
        <f>'P03'!E85</f>
        <v>NA</v>
      </c>
      <c r="G88" s="20" t="str">
        <f>'P04'!E85</f>
        <v>NA</v>
      </c>
      <c r="H88" s="20" t="str">
        <f>'P05'!E85</f>
        <v>NA</v>
      </c>
      <c r="I88" s="20" t="str">
        <f>'P06'!E85</f>
        <v>NA</v>
      </c>
      <c r="J88" s="20" t="str">
        <f>'P07'!E85</f>
        <v>NA</v>
      </c>
      <c r="K88" s="20" t="str">
        <f>'P08'!E85</f>
        <v>NA</v>
      </c>
      <c r="L88" s="20" t="str">
        <f>'P09'!E85</f>
        <v>NA</v>
      </c>
      <c r="M88" s="20" t="str">
        <f>'P10'!E85</f>
        <v>NA</v>
      </c>
      <c r="N88" s="20" t="str">
        <f>'P11'!E85</f>
        <v>NT</v>
      </c>
      <c r="O88" s="20" t="str">
        <f>'P12'!E85</f>
        <v>NA</v>
      </c>
      <c r="P88" s="20" t="str">
        <f>'P13'!E85</f>
        <v>NA</v>
      </c>
      <c r="Q88" s="20" t="str">
        <f>'P14'!E85</f>
        <v>NA</v>
      </c>
      <c r="R88" s="20" t="str">
        <f>'P15'!E85</f>
        <v>NA</v>
      </c>
      <c r="S88" s="20" t="str">
        <f>'P16'!E85</f>
        <v>NA</v>
      </c>
      <c r="T88" s="20" t="str">
        <f>'P17'!E85</f>
        <v>NA</v>
      </c>
      <c r="U88" s="20" t="str">
        <f>'P18'!E85</f>
        <v>NA</v>
      </c>
      <c r="V88" s="20" t="str">
        <f>'P19'!E85</f>
        <v>NA</v>
      </c>
      <c r="W88" s="20" t="str">
        <f>'P20'!E85</f>
        <v>NA</v>
      </c>
      <c r="X88" s="20" t="str">
        <f>'P21'!E85</f>
        <v>NA</v>
      </c>
      <c r="Y88" s="20" t="str">
        <f>'P22'!E85</f>
        <v>NA</v>
      </c>
      <c r="Z88" s="20" t="str">
        <f>'P23'!$E85</f>
        <v>NA</v>
      </c>
      <c r="AA88" s="20" t="str">
        <f>'P24'!$E85</f>
        <v>NA</v>
      </c>
      <c r="AB88" s="20" t="str">
        <f>'P25'!$E85</f>
        <v>NT</v>
      </c>
      <c r="AC88" s="20" t="str">
        <f>'P26'!$E85</f>
        <v>NA</v>
      </c>
      <c r="AD88" s="20" t="str">
        <f>'P27'!$E85</f>
        <v>NA</v>
      </c>
      <c r="AE88" s="20" t="str">
        <f>'P28'!$E85</f>
        <v>NA</v>
      </c>
      <c r="AF88" s="20" t="str">
        <f>'P29'!$E85</f>
        <v>NA</v>
      </c>
      <c r="AG88" s="20" t="str">
        <f>'P30'!$E85</f>
        <v>NA</v>
      </c>
      <c r="AH88" s="20" t="str">
        <f>'P31'!$E85</f>
        <v>NA</v>
      </c>
      <c r="AI88" s="20" t="str">
        <f>'P32'!$E85</f>
        <v>NA</v>
      </c>
      <c r="AJ88" s="20" t="str">
        <f>'P33'!$E85</f>
        <v>NA</v>
      </c>
      <c r="AK88" s="20" t="str">
        <f>'P34'!$E85</f>
        <v>NA</v>
      </c>
      <c r="AL88" s="20" t="str">
        <f>'P35'!$E85</f>
        <v>NA</v>
      </c>
      <c r="AM88" s="20" t="str">
        <f>'P36'!$E85</f>
        <v>NA</v>
      </c>
      <c r="AN88" s="20" t="str">
        <f>'P37'!$E85</f>
        <v>NA</v>
      </c>
      <c r="AO88" s="20" t="str">
        <f>'P38'!$E85</f>
        <v>NT</v>
      </c>
      <c r="AP88" s="20" t="str">
        <f>'P39'!$E85</f>
        <v>NT</v>
      </c>
      <c r="AQ88" s="20" t="str">
        <f>'P40'!$E85</f>
        <v>NT</v>
      </c>
      <c r="AR88" s="20">
        <v>82</v>
      </c>
      <c r="AS88" s="21">
        <f>COUNTIF(BaseDeCalcul!D88:AQ88,"C")</f>
        <v>0</v>
      </c>
      <c r="AT88" s="21">
        <f>COUNTIF(BaseDeCalcul!D88:AQ88,"NC")</f>
        <v>1</v>
      </c>
      <c r="AU88" s="21">
        <f>COUNTIF(BaseDeCalcul!D88:AQ88,"NA")</f>
        <v>34</v>
      </c>
      <c r="AV88" s="22" t="str">
        <f t="shared" si="9"/>
        <v>NC</v>
      </c>
      <c r="AW88" s="21"/>
      <c r="AX88" s="21"/>
      <c r="AY88" s="21"/>
      <c r="AZ88" s="21"/>
      <c r="BA88" s="21"/>
      <c r="BB88" s="20"/>
      <c r="BC88" s="20"/>
    </row>
    <row r="89" spans="1:55">
      <c r="A89" s="20" t="str">
        <f>Criteres!B86</f>
        <v>Présentation</v>
      </c>
      <c r="B89" s="20" t="str">
        <f>Criteres!C86</f>
        <v>10.14</v>
      </c>
      <c r="C89" s="20" t="str">
        <f>Criteres!D86</f>
        <v>A</v>
      </c>
      <c r="D89" s="20" t="str">
        <f>'P01'!E86</f>
        <v>C</v>
      </c>
      <c r="E89" s="20" t="str">
        <f>'P02'!E86</f>
        <v>NA</v>
      </c>
      <c r="F89" s="20" t="str">
        <f>'P03'!E86</f>
        <v>NA</v>
      </c>
      <c r="G89" s="20" t="str">
        <f>'P04'!E86</f>
        <v>NA</v>
      </c>
      <c r="H89" s="20" t="str">
        <f>'P05'!E86</f>
        <v>NA</v>
      </c>
      <c r="I89" s="20" t="str">
        <f>'P06'!E86</f>
        <v>NA</v>
      </c>
      <c r="J89" s="20" t="str">
        <f>'P07'!E86</f>
        <v>NA</v>
      </c>
      <c r="K89" s="20" t="str">
        <f>'P08'!E86</f>
        <v>NA</v>
      </c>
      <c r="L89" s="20" t="str">
        <f>'P09'!E86</f>
        <v>NA</v>
      </c>
      <c r="M89" s="20" t="str">
        <f>'P10'!E86</f>
        <v>NA</v>
      </c>
      <c r="N89" s="20" t="str">
        <f>'P11'!E86</f>
        <v>NT</v>
      </c>
      <c r="O89" s="20" t="str">
        <f>'P12'!E86</f>
        <v>NA</v>
      </c>
      <c r="P89" s="20" t="str">
        <f>'P13'!E86</f>
        <v>NA</v>
      </c>
      <c r="Q89" s="20" t="str">
        <f>'P14'!E86</f>
        <v>NA</v>
      </c>
      <c r="R89" s="20" t="str">
        <f>'P15'!E86</f>
        <v>NA</v>
      </c>
      <c r="S89" s="20" t="str">
        <f>'P16'!E86</f>
        <v>NA</v>
      </c>
      <c r="T89" s="20" t="str">
        <f>'P17'!E86</f>
        <v>NA</v>
      </c>
      <c r="U89" s="20" t="str">
        <f>'P18'!E86</f>
        <v>NA</v>
      </c>
      <c r="V89" s="20" t="str">
        <f>'P19'!E86</f>
        <v>NA</v>
      </c>
      <c r="W89" s="20" t="str">
        <f>'P20'!E86</f>
        <v>NA</v>
      </c>
      <c r="X89" s="20" t="str">
        <f>'P21'!E86</f>
        <v>NA</v>
      </c>
      <c r="Y89" s="20" t="str">
        <f>'P22'!E86</f>
        <v>NA</v>
      </c>
      <c r="Z89" s="20" t="str">
        <f>'P23'!$E86</f>
        <v>NA</v>
      </c>
      <c r="AA89" s="20" t="str">
        <f>'P24'!$E86</f>
        <v>NA</v>
      </c>
      <c r="AB89" s="20" t="str">
        <f>'P25'!$E86</f>
        <v>NT</v>
      </c>
      <c r="AC89" s="20" t="str">
        <f>'P26'!$E86</f>
        <v>NA</v>
      </c>
      <c r="AD89" s="20" t="str">
        <f>'P27'!$E86</f>
        <v>NA</v>
      </c>
      <c r="AE89" s="20" t="str">
        <f>'P28'!$E86</f>
        <v>NA</v>
      </c>
      <c r="AF89" s="20" t="str">
        <f>'P29'!$E86</f>
        <v>NA</v>
      </c>
      <c r="AG89" s="20" t="str">
        <f>'P30'!$E86</f>
        <v>NA</v>
      </c>
      <c r="AH89" s="20" t="str">
        <f>'P31'!$E86</f>
        <v>NA</v>
      </c>
      <c r="AI89" s="20" t="str">
        <f>'P32'!$E86</f>
        <v>NA</v>
      </c>
      <c r="AJ89" s="20" t="str">
        <f>'P33'!$E86</f>
        <v>NA</v>
      </c>
      <c r="AK89" s="20" t="str">
        <f>'P34'!$E86</f>
        <v>NA</v>
      </c>
      <c r="AL89" s="20" t="str">
        <f>'P35'!$E86</f>
        <v>NA</v>
      </c>
      <c r="AM89" s="20" t="str">
        <f>'P36'!$E86</f>
        <v>NA</v>
      </c>
      <c r="AN89" s="20" t="str">
        <f>'P37'!$E86</f>
        <v>NA</v>
      </c>
      <c r="AO89" s="20" t="str">
        <f>'P38'!$E86</f>
        <v>NT</v>
      </c>
      <c r="AP89" s="20" t="str">
        <f>'P39'!$E86</f>
        <v>NT</v>
      </c>
      <c r="AQ89" s="20" t="str">
        <f>'P40'!$E86</f>
        <v>NT</v>
      </c>
      <c r="AR89" s="20">
        <v>83</v>
      </c>
      <c r="AS89" s="21">
        <f>COUNTIF(BaseDeCalcul!D89:AQ89,"C")</f>
        <v>1</v>
      </c>
      <c r="AT89" s="21">
        <f>COUNTIF(BaseDeCalcul!D89:AQ89,"NC")</f>
        <v>0</v>
      </c>
      <c r="AU89" s="21">
        <f>COUNTIF(BaseDeCalcul!D89:AQ89,"NA")</f>
        <v>34</v>
      </c>
      <c r="AV89" s="22" t="str">
        <f t="shared" si="9"/>
        <v>C</v>
      </c>
      <c r="AW89" s="21"/>
      <c r="AX89" s="21"/>
      <c r="AY89" s="21"/>
      <c r="AZ89" s="21"/>
      <c r="BA89" s="21"/>
      <c r="BB89" s="20"/>
      <c r="BC89" s="20"/>
    </row>
    <row r="90" spans="1:55">
      <c r="A90" s="20" t="str">
        <f>Criteres!B87</f>
        <v>Présentation</v>
      </c>
      <c r="B90" s="20" t="str">
        <f>Criteres!C87</f>
        <v>10.15</v>
      </c>
      <c r="C90" s="20" t="str">
        <f>Criteres!D87</f>
        <v>AAA</v>
      </c>
      <c r="D90" s="20" t="str">
        <f>'P01'!E87</f>
        <v>NT</v>
      </c>
      <c r="E90" s="20" t="str">
        <f>'P02'!E87</f>
        <v>NT</v>
      </c>
      <c r="F90" s="20" t="str">
        <f>'P03'!E87</f>
        <v>NT</v>
      </c>
      <c r="G90" s="20" t="str">
        <f>'P04'!E87</f>
        <v>NT</v>
      </c>
      <c r="H90" s="20" t="str">
        <f>'P05'!E87</f>
        <v>NT</v>
      </c>
      <c r="I90" s="20" t="str">
        <f>'P06'!E87</f>
        <v>NT</v>
      </c>
      <c r="J90" s="20" t="str">
        <f>'P07'!E87</f>
        <v>NT</v>
      </c>
      <c r="K90" s="20" t="str">
        <f>'P08'!E87</f>
        <v>NT</v>
      </c>
      <c r="L90" s="20" t="str">
        <f>'P09'!E87</f>
        <v>NT</v>
      </c>
      <c r="M90" s="20" t="str">
        <f>'P10'!E87</f>
        <v>NT</v>
      </c>
      <c r="N90" s="20" t="str">
        <f>'P11'!E87</f>
        <v>NT</v>
      </c>
      <c r="O90" s="20" t="str">
        <f>'P12'!E87</f>
        <v>NT</v>
      </c>
      <c r="P90" s="20" t="str">
        <f>'P13'!E87</f>
        <v>NT</v>
      </c>
      <c r="Q90" s="20" t="str">
        <f>'P14'!E87</f>
        <v>NT</v>
      </c>
      <c r="R90" s="20" t="str">
        <f>'P15'!E87</f>
        <v>NT</v>
      </c>
      <c r="S90" s="20" t="str">
        <f>'P16'!E87</f>
        <v>NT</v>
      </c>
      <c r="T90" s="20" t="str">
        <f>'P17'!E87</f>
        <v>NT</v>
      </c>
      <c r="U90" s="20" t="str">
        <f>'P18'!E87</f>
        <v>NT</v>
      </c>
      <c r="V90" s="20" t="str">
        <f>'P19'!E87</f>
        <v>NT</v>
      </c>
      <c r="W90" s="20" t="str">
        <f>'P20'!E87</f>
        <v>NT</v>
      </c>
      <c r="X90" s="20" t="str">
        <f>'P21'!E87</f>
        <v>NT</v>
      </c>
      <c r="Y90" s="20" t="str">
        <f>'P22'!E87</f>
        <v>NT</v>
      </c>
      <c r="Z90" s="20" t="str">
        <f>'P23'!$E87</f>
        <v>NT</v>
      </c>
      <c r="AA90" s="20" t="str">
        <f>'P24'!$E87</f>
        <v>NT</v>
      </c>
      <c r="AB90" s="20" t="str">
        <f>'P25'!$E87</f>
        <v>NT</v>
      </c>
      <c r="AC90" s="20" t="str">
        <f>'P26'!$E87</f>
        <v>NT</v>
      </c>
      <c r="AD90" s="20" t="str">
        <f>'P27'!$E87</f>
        <v>NT</v>
      </c>
      <c r="AE90" s="20" t="str">
        <f>'P28'!$E87</f>
        <v>NT</v>
      </c>
      <c r="AF90" s="20" t="str">
        <f>'P29'!$E87</f>
        <v>NT</v>
      </c>
      <c r="AG90" s="20" t="str">
        <f>'P30'!$E87</f>
        <v>NT</v>
      </c>
      <c r="AH90" s="20" t="str">
        <f>'P31'!$E87</f>
        <v>NT</v>
      </c>
      <c r="AI90" s="20" t="str">
        <f>'P32'!$E87</f>
        <v>NT</v>
      </c>
      <c r="AJ90" s="20" t="str">
        <f>'P33'!$E87</f>
        <v>NT</v>
      </c>
      <c r="AK90" s="20" t="str">
        <f>'P34'!$E87</f>
        <v>NT</v>
      </c>
      <c r="AL90" s="20" t="str">
        <f>'P35'!$E87</f>
        <v>NT</v>
      </c>
      <c r="AM90" s="20" t="str">
        <f>'P36'!$E87</f>
        <v>NT</v>
      </c>
      <c r="AN90" s="20" t="str">
        <f>'P37'!$E87</f>
        <v>NT</v>
      </c>
      <c r="AO90" s="20" t="str">
        <f>'P38'!$E87</f>
        <v>NT</v>
      </c>
      <c r="AP90" s="20" t="str">
        <f>'P39'!$E87</f>
        <v>NT</v>
      </c>
      <c r="AQ90" s="20" t="str">
        <f>'P40'!$E87</f>
        <v>NT</v>
      </c>
      <c r="AR90" s="20">
        <v>84</v>
      </c>
      <c r="AS90" s="21">
        <f>COUNTIF(BaseDeCalcul!D90:AQ90,"C")</f>
        <v>0</v>
      </c>
      <c r="AT90" s="21">
        <f>COUNTIF(BaseDeCalcul!D90:AQ90,"NC")</f>
        <v>0</v>
      </c>
      <c r="AU90" s="21">
        <f>COUNTIF(BaseDeCalcul!D90:AQ90,"NA")</f>
        <v>0</v>
      </c>
      <c r="AV90" s="22" t="str">
        <f t="shared" si="9"/>
        <v>NT</v>
      </c>
      <c r="AW90" s="21"/>
      <c r="AX90" s="21"/>
      <c r="AY90" s="21"/>
      <c r="AZ90" s="21"/>
      <c r="BA90" s="21"/>
      <c r="BB90" s="20"/>
      <c r="BC90" s="20"/>
    </row>
    <row r="91" spans="1:55">
      <c r="A91" s="20" t="str">
        <f>Criteres!B88</f>
        <v>Présentation</v>
      </c>
      <c r="B91" s="20" t="str">
        <f>Criteres!C88</f>
        <v>10.16</v>
      </c>
      <c r="C91" s="20" t="str">
        <f>Criteres!D88</f>
        <v>AAA</v>
      </c>
      <c r="D91" s="20" t="str">
        <f>'P01'!E88</f>
        <v>NT</v>
      </c>
      <c r="E91" s="20" t="str">
        <f>'P02'!E88</f>
        <v>NT</v>
      </c>
      <c r="F91" s="20" t="str">
        <f>'P03'!E88</f>
        <v>NT</v>
      </c>
      <c r="G91" s="20" t="str">
        <f>'P04'!E88</f>
        <v>NT</v>
      </c>
      <c r="H91" s="20" t="str">
        <f>'P05'!E88</f>
        <v>NT</v>
      </c>
      <c r="I91" s="20" t="str">
        <f>'P06'!E88</f>
        <v>NT</v>
      </c>
      <c r="J91" s="20" t="str">
        <f>'P07'!E88</f>
        <v>NT</v>
      </c>
      <c r="K91" s="20" t="str">
        <f>'P08'!E88</f>
        <v>NT</v>
      </c>
      <c r="L91" s="20" t="str">
        <f>'P09'!E88</f>
        <v>NT</v>
      </c>
      <c r="M91" s="20" t="str">
        <f>'P10'!E88</f>
        <v>NT</v>
      </c>
      <c r="N91" s="20" t="str">
        <f>'P11'!E88</f>
        <v>NT</v>
      </c>
      <c r="O91" s="20" t="str">
        <f>'P12'!E88</f>
        <v>NT</v>
      </c>
      <c r="P91" s="20" t="str">
        <f>'P13'!E88</f>
        <v>NT</v>
      </c>
      <c r="Q91" s="20" t="str">
        <f>'P14'!E88</f>
        <v>NT</v>
      </c>
      <c r="R91" s="20" t="str">
        <f>'P15'!E88</f>
        <v>NT</v>
      </c>
      <c r="S91" s="20" t="str">
        <f>'P16'!E88</f>
        <v>NT</v>
      </c>
      <c r="T91" s="20" t="str">
        <f>'P17'!E88</f>
        <v>NT</v>
      </c>
      <c r="U91" s="20" t="str">
        <f>'P18'!E88</f>
        <v>NT</v>
      </c>
      <c r="V91" s="20" t="str">
        <f>'P19'!E88</f>
        <v>NT</v>
      </c>
      <c r="W91" s="20" t="str">
        <f>'P20'!E88</f>
        <v>NT</v>
      </c>
      <c r="X91" s="20" t="str">
        <f>'P21'!E88</f>
        <v>NT</v>
      </c>
      <c r="Y91" s="20" t="str">
        <f>'P22'!E88</f>
        <v>NT</v>
      </c>
      <c r="Z91" s="20" t="str">
        <f>'P23'!$E88</f>
        <v>NT</v>
      </c>
      <c r="AA91" s="20" t="str">
        <f>'P24'!$E88</f>
        <v>NT</v>
      </c>
      <c r="AB91" s="20" t="str">
        <f>'P25'!$E88</f>
        <v>NT</v>
      </c>
      <c r="AC91" s="20" t="str">
        <f>'P26'!$E88</f>
        <v>NT</v>
      </c>
      <c r="AD91" s="20" t="str">
        <f>'P27'!$E88</f>
        <v>NT</v>
      </c>
      <c r="AE91" s="20" t="str">
        <f>'P28'!$E88</f>
        <v>NT</v>
      </c>
      <c r="AF91" s="20" t="str">
        <f>'P29'!$E88</f>
        <v>NT</v>
      </c>
      <c r="AG91" s="20" t="str">
        <f>'P30'!$E88</f>
        <v>NT</v>
      </c>
      <c r="AH91" s="20" t="str">
        <f>'P31'!$E88</f>
        <v>NT</v>
      </c>
      <c r="AI91" s="20" t="str">
        <f>'P32'!$E88</f>
        <v>NT</v>
      </c>
      <c r="AJ91" s="20" t="str">
        <f>'P33'!$E88</f>
        <v>NT</v>
      </c>
      <c r="AK91" s="20" t="str">
        <f>'P34'!$E88</f>
        <v>NT</v>
      </c>
      <c r="AL91" s="20" t="str">
        <f>'P35'!$E88</f>
        <v>NT</v>
      </c>
      <c r="AM91" s="20" t="str">
        <f>'P36'!$E88</f>
        <v>NT</v>
      </c>
      <c r="AN91" s="20" t="str">
        <f>'P37'!$E88</f>
        <v>NT</v>
      </c>
      <c r="AO91" s="20" t="str">
        <f>'P38'!$E88</f>
        <v>NT</v>
      </c>
      <c r="AP91" s="20" t="str">
        <f>'P39'!$E88</f>
        <v>NT</v>
      </c>
      <c r="AQ91" s="20" t="str">
        <f>'P40'!$E88</f>
        <v>NT</v>
      </c>
      <c r="AR91" s="20">
        <v>85</v>
      </c>
      <c r="AS91" s="21">
        <f>COUNTIF(BaseDeCalcul!D91:AQ91,"C")</f>
        <v>0</v>
      </c>
      <c r="AT91" s="21">
        <f>COUNTIF(BaseDeCalcul!D91:AQ91,"NC")</f>
        <v>0</v>
      </c>
      <c r="AU91" s="21">
        <f>COUNTIF(BaseDeCalcul!D91:AQ91,"NA")</f>
        <v>0</v>
      </c>
      <c r="AV91" s="22" t="str">
        <f t="shared" si="9"/>
        <v>NT</v>
      </c>
      <c r="AW91" s="21"/>
      <c r="AX91" s="21"/>
      <c r="AY91" s="21"/>
      <c r="AZ91" s="21"/>
      <c r="BA91" s="21"/>
      <c r="BB91" s="20"/>
      <c r="BC91" s="20"/>
    </row>
    <row r="92" spans="1:55">
      <c r="A92" s="20" t="str">
        <f>Criteres!B89</f>
        <v>Présentation</v>
      </c>
      <c r="B92" s="20" t="str">
        <f>Criteres!C89</f>
        <v>10.17</v>
      </c>
      <c r="C92" s="20" t="str">
        <f>Criteres!D89</f>
        <v>AAA</v>
      </c>
      <c r="D92" s="20" t="str">
        <f>'P01'!E89</f>
        <v>NT</v>
      </c>
      <c r="E92" s="20" t="str">
        <f>'P02'!E89</f>
        <v>NT</v>
      </c>
      <c r="F92" s="20" t="str">
        <f>'P03'!E89</f>
        <v>NT</v>
      </c>
      <c r="G92" s="20" t="str">
        <f>'P04'!E89</f>
        <v>NT</v>
      </c>
      <c r="H92" s="20" t="str">
        <f>'P05'!E89</f>
        <v>NT</v>
      </c>
      <c r="I92" s="20" t="str">
        <f>'P06'!E89</f>
        <v>NT</v>
      </c>
      <c r="J92" s="20" t="str">
        <f>'P07'!E89</f>
        <v>NT</v>
      </c>
      <c r="K92" s="20" t="str">
        <f>'P08'!E89</f>
        <v>NT</v>
      </c>
      <c r="L92" s="20" t="str">
        <f>'P09'!E89</f>
        <v>NT</v>
      </c>
      <c r="M92" s="20" t="str">
        <f>'P10'!E89</f>
        <v>NT</v>
      </c>
      <c r="N92" s="20" t="str">
        <f>'P11'!E89</f>
        <v>NT</v>
      </c>
      <c r="O92" s="20" t="str">
        <f>'P12'!E89</f>
        <v>NT</v>
      </c>
      <c r="P92" s="20" t="str">
        <f>'P13'!E89</f>
        <v>NT</v>
      </c>
      <c r="Q92" s="20" t="str">
        <f>'P14'!E89</f>
        <v>NT</v>
      </c>
      <c r="R92" s="20" t="str">
        <f>'P15'!E89</f>
        <v>NT</v>
      </c>
      <c r="S92" s="20" t="str">
        <f>'P16'!E89</f>
        <v>NT</v>
      </c>
      <c r="T92" s="20" t="str">
        <f>'P17'!E89</f>
        <v>NT</v>
      </c>
      <c r="U92" s="20" t="str">
        <f>'P18'!E89</f>
        <v>NT</v>
      </c>
      <c r="V92" s="20" t="str">
        <f>'P19'!E89</f>
        <v>NT</v>
      </c>
      <c r="W92" s="20" t="str">
        <f>'P20'!E89</f>
        <v>NT</v>
      </c>
      <c r="X92" s="20" t="str">
        <f>'P21'!E89</f>
        <v>NT</v>
      </c>
      <c r="Y92" s="20" t="str">
        <f>'P22'!E89</f>
        <v>NT</v>
      </c>
      <c r="Z92" s="20" t="str">
        <f>'P23'!$E89</f>
        <v>NT</v>
      </c>
      <c r="AA92" s="20" t="str">
        <f>'P24'!$E89</f>
        <v>NT</v>
      </c>
      <c r="AB92" s="20" t="str">
        <f>'P25'!$E89</f>
        <v>NT</v>
      </c>
      <c r="AC92" s="20" t="str">
        <f>'P26'!$E89</f>
        <v>NT</v>
      </c>
      <c r="AD92" s="20" t="str">
        <f>'P27'!$E89</f>
        <v>NT</v>
      </c>
      <c r="AE92" s="20" t="str">
        <f>'P28'!$E89</f>
        <v>NT</v>
      </c>
      <c r="AF92" s="20" t="str">
        <f>'P29'!$E89</f>
        <v>NT</v>
      </c>
      <c r="AG92" s="20" t="str">
        <f>'P30'!$E89</f>
        <v>NT</v>
      </c>
      <c r="AH92" s="20" t="str">
        <f>'P31'!$E89</f>
        <v>NT</v>
      </c>
      <c r="AI92" s="20" t="str">
        <f>'P32'!$E89</f>
        <v>NT</v>
      </c>
      <c r="AJ92" s="20" t="str">
        <f>'P33'!$E89</f>
        <v>NT</v>
      </c>
      <c r="AK92" s="20" t="str">
        <f>'P34'!$E89</f>
        <v>NT</v>
      </c>
      <c r="AL92" s="20" t="str">
        <f>'P35'!$E89</f>
        <v>NT</v>
      </c>
      <c r="AM92" s="20" t="str">
        <f>'P36'!$E89</f>
        <v>NT</v>
      </c>
      <c r="AN92" s="20" t="str">
        <f>'P37'!$E89</f>
        <v>NT</v>
      </c>
      <c r="AO92" s="20" t="str">
        <f>'P38'!$E89</f>
        <v>NT</v>
      </c>
      <c r="AP92" s="20" t="str">
        <f>'P39'!$E89</f>
        <v>NT</v>
      </c>
      <c r="AQ92" s="20" t="str">
        <f>'P40'!$E89</f>
        <v>NT</v>
      </c>
      <c r="AR92" s="20">
        <v>86</v>
      </c>
      <c r="AS92" s="21">
        <f>COUNTIF(BaseDeCalcul!D92:AQ92,"C")</f>
        <v>0</v>
      </c>
      <c r="AT92" s="21">
        <f>COUNTIF(BaseDeCalcul!D92:AQ92,"NC")</f>
        <v>0</v>
      </c>
      <c r="AU92" s="21">
        <f>COUNTIF(BaseDeCalcul!D92:AQ92,"NA")</f>
        <v>0</v>
      </c>
      <c r="AV92" s="22" t="str">
        <f t="shared" si="9"/>
        <v>NT</v>
      </c>
      <c r="AW92" s="21"/>
      <c r="AX92" s="21"/>
      <c r="AY92" s="21"/>
      <c r="AZ92" s="21"/>
      <c r="BA92" s="21"/>
      <c r="BB92" s="20"/>
      <c r="BC92" s="20"/>
    </row>
    <row r="93" spans="1:55">
      <c r="A93" s="20" t="str">
        <f>Criteres!B90</f>
        <v>Présentation</v>
      </c>
      <c r="B93" s="20" t="str">
        <f>Criteres!C90</f>
        <v>10.18</v>
      </c>
      <c r="C93" s="20" t="str">
        <f>Criteres!D90</f>
        <v>AAA</v>
      </c>
      <c r="D93" s="20" t="str">
        <f>'P01'!E90</f>
        <v>NT</v>
      </c>
      <c r="E93" s="20" t="str">
        <f>'P02'!E90</f>
        <v>NT</v>
      </c>
      <c r="F93" s="20" t="str">
        <f>'P03'!E90</f>
        <v>NT</v>
      </c>
      <c r="G93" s="20" t="str">
        <f>'P04'!E90</f>
        <v>NT</v>
      </c>
      <c r="H93" s="20" t="str">
        <f>'P05'!E90</f>
        <v>NT</v>
      </c>
      <c r="I93" s="20" t="str">
        <f>'P06'!E90</f>
        <v>NT</v>
      </c>
      <c r="J93" s="20" t="str">
        <f>'P07'!E90</f>
        <v>NT</v>
      </c>
      <c r="K93" s="20" t="str">
        <f>'P08'!E90</f>
        <v>NT</v>
      </c>
      <c r="L93" s="20" t="str">
        <f>'P09'!E90</f>
        <v>NT</v>
      </c>
      <c r="M93" s="20" t="str">
        <f>'P10'!E90</f>
        <v>NT</v>
      </c>
      <c r="N93" s="20" t="str">
        <f>'P11'!E90</f>
        <v>NT</v>
      </c>
      <c r="O93" s="20" t="str">
        <f>'P12'!E90</f>
        <v>NT</v>
      </c>
      <c r="P93" s="20" t="str">
        <f>'P13'!E90</f>
        <v>NT</v>
      </c>
      <c r="Q93" s="20" t="str">
        <f>'P14'!E90</f>
        <v>NT</v>
      </c>
      <c r="R93" s="20" t="str">
        <f>'P15'!E90</f>
        <v>NT</v>
      </c>
      <c r="S93" s="20" t="str">
        <f>'P16'!E90</f>
        <v>NT</v>
      </c>
      <c r="T93" s="20" t="str">
        <f>'P17'!E90</f>
        <v>NT</v>
      </c>
      <c r="U93" s="20" t="str">
        <f>'P18'!E90</f>
        <v>NT</v>
      </c>
      <c r="V93" s="20" t="str">
        <f>'P19'!E90</f>
        <v>NT</v>
      </c>
      <c r="W93" s="20" t="str">
        <f>'P20'!E90</f>
        <v>NT</v>
      </c>
      <c r="X93" s="20" t="str">
        <f>'P21'!E90</f>
        <v>NT</v>
      </c>
      <c r="Y93" s="20" t="str">
        <f>'P22'!E90</f>
        <v>NT</v>
      </c>
      <c r="Z93" s="20" t="str">
        <f>'P23'!$E90</f>
        <v>NT</v>
      </c>
      <c r="AA93" s="20" t="str">
        <f>'P24'!$E90</f>
        <v>NT</v>
      </c>
      <c r="AB93" s="20" t="str">
        <f>'P25'!$E90</f>
        <v>NT</v>
      </c>
      <c r="AC93" s="20" t="str">
        <f>'P26'!$E90</f>
        <v>NT</v>
      </c>
      <c r="AD93" s="20" t="str">
        <f>'P27'!$E90</f>
        <v>NT</v>
      </c>
      <c r="AE93" s="20" t="str">
        <f>'P28'!$E90</f>
        <v>NT</v>
      </c>
      <c r="AF93" s="20" t="str">
        <f>'P29'!$E90</f>
        <v>NT</v>
      </c>
      <c r="AG93" s="20" t="str">
        <f>'P30'!$E90</f>
        <v>NT</v>
      </c>
      <c r="AH93" s="20" t="str">
        <f>'P31'!$E90</f>
        <v>NT</v>
      </c>
      <c r="AI93" s="20" t="str">
        <f>'P32'!$E90</f>
        <v>NT</v>
      </c>
      <c r="AJ93" s="20" t="str">
        <f>'P33'!$E90</f>
        <v>NT</v>
      </c>
      <c r="AK93" s="20" t="str">
        <f>'P34'!$E90</f>
        <v>NT</v>
      </c>
      <c r="AL93" s="20" t="str">
        <f>'P35'!$E90</f>
        <v>NT</v>
      </c>
      <c r="AM93" s="20" t="str">
        <f>'P36'!$E90</f>
        <v>NT</v>
      </c>
      <c r="AN93" s="20" t="str">
        <f>'P37'!$E90</f>
        <v>NT</v>
      </c>
      <c r="AO93" s="20" t="str">
        <f>'P38'!$E90</f>
        <v>NT</v>
      </c>
      <c r="AP93" s="20" t="str">
        <f>'P39'!$E90</f>
        <v>NT</v>
      </c>
      <c r="AQ93" s="20" t="str">
        <f>'P40'!$E90</f>
        <v>NT</v>
      </c>
      <c r="AR93" s="20">
        <v>87</v>
      </c>
      <c r="AS93" s="21">
        <f>COUNTIF(BaseDeCalcul!D93:AQ93,"C")</f>
        <v>0</v>
      </c>
      <c r="AT93" s="21">
        <f>COUNTIF(BaseDeCalcul!D93:AQ93,"NC")</f>
        <v>0</v>
      </c>
      <c r="AU93" s="21">
        <f>COUNTIF(BaseDeCalcul!D93:AQ93,"NA")</f>
        <v>0</v>
      </c>
      <c r="AV93" s="22" t="str">
        <f t="shared" si="9"/>
        <v>NT</v>
      </c>
      <c r="AW93" s="21"/>
      <c r="AX93" s="21"/>
      <c r="AY93" s="21"/>
      <c r="AZ93" s="21"/>
      <c r="BA93" s="21"/>
      <c r="BB93" s="20"/>
      <c r="BC93" s="20"/>
    </row>
    <row r="94" spans="1:55">
      <c r="A94" s="20" t="str">
        <f>Criteres!B91</f>
        <v>Présentation</v>
      </c>
      <c r="B94" s="20" t="str">
        <f>Criteres!C91</f>
        <v>10.19</v>
      </c>
      <c r="C94" s="20" t="str">
        <f>Criteres!D91</f>
        <v>AAA</v>
      </c>
      <c r="D94" s="20" t="str">
        <f>'P01'!E91</f>
        <v>NT</v>
      </c>
      <c r="E94" s="20" t="str">
        <f>'P02'!E91</f>
        <v>NT</v>
      </c>
      <c r="F94" s="20" t="str">
        <f>'P03'!E91</f>
        <v>NT</v>
      </c>
      <c r="G94" s="20" t="str">
        <f>'P04'!E91</f>
        <v>NT</v>
      </c>
      <c r="H94" s="20" t="str">
        <f>'P05'!E91</f>
        <v>NT</v>
      </c>
      <c r="I94" s="20" t="str">
        <f>'P06'!E91</f>
        <v>NT</v>
      </c>
      <c r="J94" s="20" t="str">
        <f>'P07'!E91</f>
        <v>NT</v>
      </c>
      <c r="K94" s="20" t="str">
        <f>'P08'!E91</f>
        <v>NT</v>
      </c>
      <c r="L94" s="20" t="str">
        <f>'P09'!E91</f>
        <v>NT</v>
      </c>
      <c r="M94" s="20" t="str">
        <f>'P10'!E91</f>
        <v>NT</v>
      </c>
      <c r="N94" s="20" t="str">
        <f>'P11'!E91</f>
        <v>NT</v>
      </c>
      <c r="O94" s="20" t="str">
        <f>'P12'!E91</f>
        <v>NT</v>
      </c>
      <c r="P94" s="20" t="str">
        <f>'P13'!E91</f>
        <v>NT</v>
      </c>
      <c r="Q94" s="20" t="str">
        <f>'P14'!E91</f>
        <v>NT</v>
      </c>
      <c r="R94" s="20" t="str">
        <f>'P15'!E91</f>
        <v>NT</v>
      </c>
      <c r="S94" s="20" t="str">
        <f>'P16'!E91</f>
        <v>NT</v>
      </c>
      <c r="T94" s="20" t="str">
        <f>'P17'!E91</f>
        <v>NT</v>
      </c>
      <c r="U94" s="20" t="str">
        <f>'P18'!E91</f>
        <v>NT</v>
      </c>
      <c r="V94" s="20" t="str">
        <f>'P19'!E91</f>
        <v>NT</v>
      </c>
      <c r="W94" s="20" t="str">
        <f>'P20'!E91</f>
        <v>NT</v>
      </c>
      <c r="X94" s="20" t="str">
        <f>'P21'!E91</f>
        <v>NT</v>
      </c>
      <c r="Y94" s="20" t="str">
        <f>'P22'!E91</f>
        <v>NT</v>
      </c>
      <c r="Z94" s="20" t="str">
        <f>'P23'!$E91</f>
        <v>NT</v>
      </c>
      <c r="AA94" s="20" t="str">
        <f>'P24'!$E91</f>
        <v>NT</v>
      </c>
      <c r="AB94" s="20" t="str">
        <f>'P25'!$E91</f>
        <v>NT</v>
      </c>
      <c r="AC94" s="20" t="str">
        <f>'P26'!$E91</f>
        <v>NT</v>
      </c>
      <c r="AD94" s="20" t="str">
        <f>'P27'!$E91</f>
        <v>NT</v>
      </c>
      <c r="AE94" s="20" t="str">
        <f>'P28'!$E91</f>
        <v>NT</v>
      </c>
      <c r="AF94" s="20" t="str">
        <f>'P29'!$E91</f>
        <v>NT</v>
      </c>
      <c r="AG94" s="20" t="str">
        <f>'P30'!$E91</f>
        <v>NT</v>
      </c>
      <c r="AH94" s="20" t="str">
        <f>'P31'!$E91</f>
        <v>NT</v>
      </c>
      <c r="AI94" s="20" t="str">
        <f>'P32'!$E91</f>
        <v>NT</v>
      </c>
      <c r="AJ94" s="20" t="str">
        <f>'P33'!$E91</f>
        <v>NT</v>
      </c>
      <c r="AK94" s="20" t="str">
        <f>'P34'!$E91</f>
        <v>NT</v>
      </c>
      <c r="AL94" s="20" t="str">
        <f>'P35'!$E91</f>
        <v>NT</v>
      </c>
      <c r="AM94" s="20" t="str">
        <f>'P36'!$E91</f>
        <v>NT</v>
      </c>
      <c r="AN94" s="20" t="str">
        <f>'P37'!$E91</f>
        <v>NT</v>
      </c>
      <c r="AO94" s="20" t="str">
        <f>'P38'!$E91</f>
        <v>NT</v>
      </c>
      <c r="AP94" s="20" t="str">
        <f>'P39'!$E91</f>
        <v>NT</v>
      </c>
      <c r="AQ94" s="20" t="str">
        <f>'P40'!$E91</f>
        <v>NT</v>
      </c>
      <c r="AR94" s="20">
        <v>88</v>
      </c>
      <c r="AS94" s="21">
        <f>COUNTIF(BaseDeCalcul!D94:AQ94,"C")</f>
        <v>0</v>
      </c>
      <c r="AT94" s="21">
        <f>COUNTIF(BaseDeCalcul!D94:AQ94,"NC")</f>
        <v>0</v>
      </c>
      <c r="AU94" s="21">
        <f>COUNTIF(BaseDeCalcul!D94:AQ94,"NA")</f>
        <v>0</v>
      </c>
      <c r="AV94" s="22" t="str">
        <f t="shared" si="9"/>
        <v>NT</v>
      </c>
      <c r="AW94" s="21"/>
      <c r="AX94" s="21"/>
      <c r="AY94" s="21"/>
      <c r="AZ94" s="21"/>
      <c r="BA94" s="21"/>
      <c r="BB94" s="20"/>
      <c r="BC94" s="20"/>
    </row>
    <row r="95" spans="1:55">
      <c r="A95" s="20" t="str">
        <f>Criteres!B92</f>
        <v>Formulaires</v>
      </c>
      <c r="B95" s="20" t="str">
        <f>Criteres!C92</f>
        <v>11.1</v>
      </c>
      <c r="C95" s="20" t="str">
        <f>Criteres!D92</f>
        <v>A</v>
      </c>
      <c r="D95" s="20" t="str">
        <f>'P01'!E92</f>
        <v>C</v>
      </c>
      <c r="E95" s="20" t="str">
        <f>'P02'!E92</f>
        <v>NA</v>
      </c>
      <c r="F95" s="20" t="str">
        <f>'P03'!E92</f>
        <v>NA</v>
      </c>
      <c r="G95" s="20" t="str">
        <f>'P04'!E92</f>
        <v>C</v>
      </c>
      <c r="H95" s="20" t="str">
        <f>'P05'!E92</f>
        <v>C</v>
      </c>
      <c r="I95" s="20" t="str">
        <f>'P06'!E92</f>
        <v>C</v>
      </c>
      <c r="J95" s="20" t="str">
        <f>'P07'!E92</f>
        <v>NC</v>
      </c>
      <c r="K95" s="20" t="str">
        <f>'P08'!E92</f>
        <v>C</v>
      </c>
      <c r="L95" s="20" t="str">
        <f>'P09'!E92</f>
        <v>NA</v>
      </c>
      <c r="M95" s="20" t="str">
        <f>'P10'!E92</f>
        <v>C</v>
      </c>
      <c r="N95" s="20" t="str">
        <f>'P11'!E92</f>
        <v>NT</v>
      </c>
      <c r="O95" s="20" t="str">
        <f>'P12'!E92</f>
        <v>NC</v>
      </c>
      <c r="P95" s="20" t="str">
        <f>'P13'!E92</f>
        <v>NA</v>
      </c>
      <c r="Q95" s="20" t="str">
        <f>'P14'!E92</f>
        <v>C</v>
      </c>
      <c r="R95" s="20" t="str">
        <f>'P15'!E92</f>
        <v>NA</v>
      </c>
      <c r="S95" s="20" t="str">
        <f>'P16'!E92</f>
        <v>C</v>
      </c>
      <c r="T95" s="20" t="str">
        <f>'P17'!E92</f>
        <v>NA</v>
      </c>
      <c r="U95" s="20" t="str">
        <f>'P18'!E92</f>
        <v>C</v>
      </c>
      <c r="V95" s="20" t="str">
        <f>'P19'!E92</f>
        <v>NA</v>
      </c>
      <c r="W95" s="20" t="str">
        <f>'P20'!E92</f>
        <v>C</v>
      </c>
      <c r="X95" s="20" t="str">
        <f>'P21'!E92</f>
        <v>NA</v>
      </c>
      <c r="Y95" s="20" t="str">
        <f>'P22'!E92</f>
        <v>C</v>
      </c>
      <c r="Z95" s="20" t="str">
        <f>'P23'!$E92</f>
        <v>C</v>
      </c>
      <c r="AA95" s="20" t="str">
        <f>'P24'!$E92</f>
        <v>NA</v>
      </c>
      <c r="AB95" s="20" t="str">
        <f>'P25'!$E92</f>
        <v>NT</v>
      </c>
      <c r="AC95" s="20" t="str">
        <f>'P26'!$E92</f>
        <v>C</v>
      </c>
      <c r="AD95" s="20" t="str">
        <f>'P27'!$E92</f>
        <v>NA</v>
      </c>
      <c r="AE95" s="20" t="str">
        <f>'P28'!$E92</f>
        <v>C</v>
      </c>
      <c r="AF95" s="20" t="str">
        <f>'P29'!$E92</f>
        <v>NA</v>
      </c>
      <c r="AG95" s="20" t="str">
        <f>'P30'!$E92</f>
        <v>C</v>
      </c>
      <c r="AH95" s="20" t="str">
        <f>'P31'!$E92</f>
        <v>NA</v>
      </c>
      <c r="AI95" s="20" t="str">
        <f>'P32'!$E92</f>
        <v>NA</v>
      </c>
      <c r="AJ95" s="20" t="str">
        <f>'P33'!$E92</f>
        <v>NA</v>
      </c>
      <c r="AK95" s="20" t="str">
        <f>'P34'!$E92</f>
        <v>NA</v>
      </c>
      <c r="AL95" s="20" t="str">
        <f>'P35'!$E92</f>
        <v>C</v>
      </c>
      <c r="AM95" s="20" t="str">
        <f>'P36'!$E92</f>
        <v>NA</v>
      </c>
      <c r="AN95" s="20" t="str">
        <f>'P37'!$E92</f>
        <v>NA</v>
      </c>
      <c r="AO95" s="20" t="str">
        <f>'P38'!$E92</f>
        <v>NT</v>
      </c>
      <c r="AP95" s="20" t="str">
        <f>'P39'!$E92</f>
        <v>NT</v>
      </c>
      <c r="AQ95" s="20" t="str">
        <f>'P40'!$E92</f>
        <v>NT</v>
      </c>
      <c r="AR95" s="20">
        <v>89</v>
      </c>
      <c r="AS95" s="21">
        <f>COUNTIF(BaseDeCalcul!D95:AQ95,"C")</f>
        <v>16</v>
      </c>
      <c r="AT95" s="21">
        <f>COUNTIF(BaseDeCalcul!D95:AQ95,"NC")</f>
        <v>2</v>
      </c>
      <c r="AU95" s="21">
        <f>COUNTIF(BaseDeCalcul!D95:AQ95,"NA")</f>
        <v>17</v>
      </c>
      <c r="AV95" s="22" t="str">
        <f t="shared" si="9"/>
        <v>NC</v>
      </c>
      <c r="AW95" s="21"/>
      <c r="AX95" s="21"/>
      <c r="AY95" s="21"/>
      <c r="AZ95" s="21"/>
      <c r="BA95" s="21"/>
      <c r="BB95" s="20"/>
      <c r="BC95" s="20"/>
    </row>
    <row r="96" spans="1:55">
      <c r="A96" s="20" t="str">
        <f>Criteres!B93</f>
        <v>Formulaires</v>
      </c>
      <c r="B96" s="20" t="str">
        <f>Criteres!C93</f>
        <v>11.2</v>
      </c>
      <c r="C96" s="20" t="str">
        <f>Criteres!D93</f>
        <v>A</v>
      </c>
      <c r="D96" s="20" t="str">
        <f>'P01'!E93</f>
        <v>C</v>
      </c>
      <c r="E96" s="20" t="str">
        <f>'P02'!E93</f>
        <v>NA</v>
      </c>
      <c r="F96" s="20" t="str">
        <f>'P03'!E93</f>
        <v>NA</v>
      </c>
      <c r="G96" s="20" t="str">
        <f>'P04'!E93</f>
        <v>NC</v>
      </c>
      <c r="H96" s="20" t="str">
        <f>'P05'!E93</f>
        <v>C</v>
      </c>
      <c r="I96" s="20" t="str">
        <f>'P06'!E93</f>
        <v>C</v>
      </c>
      <c r="J96" s="20" t="str">
        <f>'P07'!E93</f>
        <v>NA</v>
      </c>
      <c r="K96" s="20" t="str">
        <f>'P08'!E93</f>
        <v>C</v>
      </c>
      <c r="L96" s="20" t="str">
        <f>'P09'!E93</f>
        <v>NA</v>
      </c>
      <c r="M96" s="20" t="str">
        <f>'P10'!E93</f>
        <v>C</v>
      </c>
      <c r="N96" s="20" t="str">
        <f>'P11'!E93</f>
        <v>NT</v>
      </c>
      <c r="O96" s="20" t="str">
        <f>'P12'!E93</f>
        <v>NC</v>
      </c>
      <c r="P96" s="20" t="str">
        <f>'P13'!E93</f>
        <v>NA</v>
      </c>
      <c r="Q96" s="20" t="str">
        <f>'P14'!E93</f>
        <v>C</v>
      </c>
      <c r="R96" s="20" t="str">
        <f>'P15'!E93</f>
        <v>NA</v>
      </c>
      <c r="S96" s="20" t="str">
        <f>'P16'!E93</f>
        <v>C</v>
      </c>
      <c r="T96" s="20" t="str">
        <f>'P17'!E93</f>
        <v>NA</v>
      </c>
      <c r="U96" s="20" t="str">
        <f>'P18'!E93</f>
        <v>NC</v>
      </c>
      <c r="V96" s="20" t="str">
        <f>'P19'!E93</f>
        <v>NA</v>
      </c>
      <c r="W96" s="20" t="str">
        <f>'P20'!E93</f>
        <v>C</v>
      </c>
      <c r="X96" s="20" t="str">
        <f>'P21'!E93</f>
        <v>NA</v>
      </c>
      <c r="Y96" s="20" t="str">
        <f>'P22'!E93</f>
        <v>C</v>
      </c>
      <c r="Z96" s="20" t="str">
        <f>'P23'!$E93</f>
        <v>C</v>
      </c>
      <c r="AA96" s="20" t="str">
        <f>'P24'!$E93</f>
        <v>NA</v>
      </c>
      <c r="AB96" s="20" t="str">
        <f>'P25'!$E93</f>
        <v>NT</v>
      </c>
      <c r="AC96" s="20" t="str">
        <f>'P26'!$E93</f>
        <v>C</v>
      </c>
      <c r="AD96" s="20" t="str">
        <f>'P27'!$E93</f>
        <v>NA</v>
      </c>
      <c r="AE96" s="20" t="str">
        <f>'P28'!$E93</f>
        <v>NC</v>
      </c>
      <c r="AF96" s="20" t="str">
        <f>'P29'!$E93</f>
        <v>NA</v>
      </c>
      <c r="AG96" s="20" t="str">
        <f>'P30'!$E93</f>
        <v>C</v>
      </c>
      <c r="AH96" s="20" t="str">
        <f>'P31'!$E93</f>
        <v>NA</v>
      </c>
      <c r="AI96" s="20" t="str">
        <f>'P32'!$E93</f>
        <v>NA</v>
      </c>
      <c r="AJ96" s="20" t="str">
        <f>'P33'!$E93</f>
        <v>NA</v>
      </c>
      <c r="AK96" s="20" t="str">
        <f>'P34'!$E93</f>
        <v>NA</v>
      </c>
      <c r="AL96" s="20" t="str">
        <f>'P35'!$E93</f>
        <v>C</v>
      </c>
      <c r="AM96" s="20" t="str">
        <f>'P36'!$E93</f>
        <v>NA</v>
      </c>
      <c r="AN96" s="20" t="str">
        <f>'P37'!$E93</f>
        <v>NA</v>
      </c>
      <c r="AO96" s="20" t="str">
        <f>'P38'!$E93</f>
        <v>NT</v>
      </c>
      <c r="AP96" s="20" t="str">
        <f>'P39'!$E93</f>
        <v>NT</v>
      </c>
      <c r="AQ96" s="20" t="str">
        <f>'P40'!$E93</f>
        <v>NT</v>
      </c>
      <c r="AR96" s="20">
        <v>90</v>
      </c>
      <c r="AS96" s="21">
        <f>COUNTIF(BaseDeCalcul!D96:AQ96,"C")</f>
        <v>13</v>
      </c>
      <c r="AT96" s="21">
        <f>COUNTIF(BaseDeCalcul!D96:AQ96,"NC")</f>
        <v>4</v>
      </c>
      <c r="AU96" s="21">
        <f>COUNTIF(BaseDeCalcul!D96:AQ96,"NA")</f>
        <v>18</v>
      </c>
      <c r="AV96" s="22" t="str">
        <f t="shared" si="9"/>
        <v>NC</v>
      </c>
      <c r="AW96" s="21"/>
      <c r="AX96" s="21"/>
      <c r="AY96" s="21"/>
      <c r="AZ96" s="21"/>
      <c r="BA96" s="21"/>
      <c r="BB96" s="20"/>
      <c r="BC96" s="20"/>
    </row>
    <row r="97" spans="1:55">
      <c r="A97" s="20" t="str">
        <f>Criteres!B94</f>
        <v>Formulaires</v>
      </c>
      <c r="B97" s="20" t="str">
        <f>Criteres!C94</f>
        <v>11.3</v>
      </c>
      <c r="C97" s="20" t="str">
        <f>Criteres!D94</f>
        <v>AA</v>
      </c>
      <c r="D97" s="20" t="str">
        <f>'P01'!E94</f>
        <v>NA</v>
      </c>
      <c r="E97" s="20" t="str">
        <f>'P02'!E94</f>
        <v>NA</v>
      </c>
      <c r="F97" s="20" t="str">
        <f>'P03'!E94</f>
        <v>NA</v>
      </c>
      <c r="G97" s="20" t="str">
        <f>'P04'!E94</f>
        <v>NA</v>
      </c>
      <c r="H97" s="20" t="str">
        <f>'P05'!E94</f>
        <v>NA</v>
      </c>
      <c r="I97" s="20" t="str">
        <f>'P06'!E94</f>
        <v>NA</v>
      </c>
      <c r="J97" s="20" t="str">
        <f>'P07'!E94</f>
        <v>NA</v>
      </c>
      <c r="K97" s="20" t="str">
        <f>'P08'!E94</f>
        <v>NA</v>
      </c>
      <c r="L97" s="20" t="str">
        <f>'P09'!E94</f>
        <v>NA</v>
      </c>
      <c r="M97" s="20" t="str">
        <f>'P10'!E94</f>
        <v>NA</v>
      </c>
      <c r="N97" s="20" t="str">
        <f>'P11'!E94</f>
        <v>NT</v>
      </c>
      <c r="O97" s="20" t="str">
        <f>'P12'!E94</f>
        <v>NA</v>
      </c>
      <c r="P97" s="20" t="str">
        <f>'P13'!E94</f>
        <v>NA</v>
      </c>
      <c r="Q97" s="20" t="str">
        <f>'P14'!E94</f>
        <v>NA</v>
      </c>
      <c r="R97" s="20" t="str">
        <f>'P15'!E94</f>
        <v>NA</v>
      </c>
      <c r="S97" s="20" t="str">
        <f>'P16'!E94</f>
        <v>NA</v>
      </c>
      <c r="T97" s="20" t="str">
        <f>'P17'!E94</f>
        <v>NA</v>
      </c>
      <c r="U97" s="20" t="str">
        <f>'P18'!E94</f>
        <v>NA</v>
      </c>
      <c r="V97" s="20" t="str">
        <f>'P19'!E94</f>
        <v>NA</v>
      </c>
      <c r="W97" s="20" t="str">
        <f>'P20'!E94</f>
        <v>NA</v>
      </c>
      <c r="X97" s="20" t="str">
        <f>'P21'!E94</f>
        <v>NA</v>
      </c>
      <c r="Y97" s="20" t="str">
        <f>'P22'!E94</f>
        <v>NA</v>
      </c>
      <c r="Z97" s="20" t="str">
        <f>'P23'!$E94</f>
        <v>NA</v>
      </c>
      <c r="AA97" s="20" t="str">
        <f>'P24'!$E94</f>
        <v>NA</v>
      </c>
      <c r="AB97" s="20" t="str">
        <f>'P25'!$E94</f>
        <v>NT</v>
      </c>
      <c r="AC97" s="20" t="str">
        <f>'P26'!$E94</f>
        <v>NA</v>
      </c>
      <c r="AD97" s="20" t="str">
        <f>'P27'!$E94</f>
        <v>NA</v>
      </c>
      <c r="AE97" s="20" t="str">
        <f>'P28'!$E94</f>
        <v>NA</v>
      </c>
      <c r="AF97" s="20" t="str">
        <f>'P29'!$E94</f>
        <v>NA</v>
      </c>
      <c r="AG97" s="20" t="str">
        <f>'P30'!$E94</f>
        <v>NA</v>
      </c>
      <c r="AH97" s="20" t="str">
        <f>'P31'!$E94</f>
        <v>NA</v>
      </c>
      <c r="AI97" s="20" t="str">
        <f>'P32'!$E94</f>
        <v>NA</v>
      </c>
      <c r="AJ97" s="20" t="str">
        <f>'P33'!$E94</f>
        <v>NA</v>
      </c>
      <c r="AK97" s="20" t="str">
        <f>'P34'!$E94</f>
        <v>NA</v>
      </c>
      <c r="AL97" s="20" t="str">
        <f>'P35'!$E94</f>
        <v>NA</v>
      </c>
      <c r="AM97" s="20" t="str">
        <f>'P36'!$E94</f>
        <v>NA</v>
      </c>
      <c r="AN97" s="20" t="str">
        <f>'P37'!$E94</f>
        <v>NA</v>
      </c>
      <c r="AO97" s="20" t="str">
        <f>'P38'!$E94</f>
        <v>NT</v>
      </c>
      <c r="AP97" s="20" t="str">
        <f>'P39'!$E94</f>
        <v>NT</v>
      </c>
      <c r="AQ97" s="20" t="str">
        <f>'P40'!$E94</f>
        <v>NT</v>
      </c>
      <c r="AR97" s="20">
        <v>91</v>
      </c>
      <c r="AS97" s="21">
        <f>COUNTIF(BaseDeCalcul!D97:AQ97,"C")</f>
        <v>0</v>
      </c>
      <c r="AT97" s="21">
        <f>COUNTIF(BaseDeCalcul!D97:AQ97,"NC")</f>
        <v>0</v>
      </c>
      <c r="AU97" s="21">
        <f>COUNTIF(BaseDeCalcul!D97:AQ97,"NA")</f>
        <v>35</v>
      </c>
      <c r="AV97" s="22" t="str">
        <f t="shared" si="9"/>
        <v>NA</v>
      </c>
      <c r="AW97" s="21"/>
      <c r="AX97" s="21"/>
      <c r="AY97" s="21"/>
      <c r="AZ97" s="21"/>
      <c r="BA97" s="21"/>
      <c r="BB97" s="20"/>
      <c r="BC97" s="20"/>
    </row>
    <row r="98" spans="1:55">
      <c r="A98" s="20" t="str">
        <f>Criteres!B95</f>
        <v>Formulaires</v>
      </c>
      <c r="B98" s="20" t="str">
        <f>Criteres!C95</f>
        <v>11.4</v>
      </c>
      <c r="C98" s="20" t="str">
        <f>Criteres!D95</f>
        <v>A</v>
      </c>
      <c r="D98" s="20" t="str">
        <f>'P01'!E95</f>
        <v>C</v>
      </c>
      <c r="E98" s="20" t="str">
        <f>'P02'!E95</f>
        <v>NA</v>
      </c>
      <c r="F98" s="20" t="str">
        <f>'P03'!E95</f>
        <v>NA</v>
      </c>
      <c r="G98" s="20" t="str">
        <f>'P04'!E95</f>
        <v>NA</v>
      </c>
      <c r="H98" s="20" t="str">
        <f>'P05'!E95</f>
        <v>NA</v>
      </c>
      <c r="I98" s="20" t="str">
        <f>'P06'!E95</f>
        <v>C</v>
      </c>
      <c r="J98" s="20" t="str">
        <f>'P07'!E95</f>
        <v>NA</v>
      </c>
      <c r="K98" s="20" t="str">
        <f>'P08'!E95</f>
        <v>NA</v>
      </c>
      <c r="L98" s="20" t="str">
        <f>'P09'!E95</f>
        <v>NA</v>
      </c>
      <c r="M98" s="20" t="str">
        <f>'P10'!E95</f>
        <v>NA</v>
      </c>
      <c r="N98" s="20" t="str">
        <f>'P11'!E95</f>
        <v>NT</v>
      </c>
      <c r="O98" s="20" t="str">
        <f>'P12'!E95</f>
        <v>NA</v>
      </c>
      <c r="P98" s="20" t="str">
        <f>'P13'!E95</f>
        <v>NA</v>
      </c>
      <c r="Q98" s="20" t="str">
        <f>'P14'!E95</f>
        <v>NA</v>
      </c>
      <c r="R98" s="20" t="str">
        <f>'P15'!E95</f>
        <v>NA</v>
      </c>
      <c r="S98" s="20" t="str">
        <f>'P16'!E95</f>
        <v>NA</v>
      </c>
      <c r="T98" s="20" t="str">
        <f>'P17'!E95</f>
        <v>NA</v>
      </c>
      <c r="U98" s="20" t="str">
        <f>'P18'!E95</f>
        <v>NA</v>
      </c>
      <c r="V98" s="20" t="str">
        <f>'P19'!E95</f>
        <v>NA</v>
      </c>
      <c r="W98" s="20" t="str">
        <f>'P20'!E95</f>
        <v>NA</v>
      </c>
      <c r="X98" s="20" t="str">
        <f>'P21'!E95</f>
        <v>NA</v>
      </c>
      <c r="Y98" s="20" t="str">
        <f>'P22'!E95</f>
        <v>NA</v>
      </c>
      <c r="Z98" s="20" t="str">
        <f>'P23'!$E95</f>
        <v>NA</v>
      </c>
      <c r="AA98" s="20" t="str">
        <f>'P24'!$E95</f>
        <v>NA</v>
      </c>
      <c r="AB98" s="20" t="str">
        <f>'P25'!$E95</f>
        <v>NT</v>
      </c>
      <c r="AC98" s="20" t="str">
        <f>'P26'!$E95</f>
        <v>NA</v>
      </c>
      <c r="AD98" s="20" t="str">
        <f>'P27'!$E95</f>
        <v>NA</v>
      </c>
      <c r="AE98" s="20" t="str">
        <f>'P28'!$E95</f>
        <v>NA</v>
      </c>
      <c r="AF98" s="20" t="str">
        <f>'P29'!$E95</f>
        <v>NA</v>
      </c>
      <c r="AG98" s="20" t="str">
        <f>'P30'!$E95</f>
        <v>NA</v>
      </c>
      <c r="AH98" s="20" t="str">
        <f>'P31'!$E95</f>
        <v>NA</v>
      </c>
      <c r="AI98" s="20" t="str">
        <f>'P32'!$E95</f>
        <v>NA</v>
      </c>
      <c r="AJ98" s="20" t="str">
        <f>'P33'!$E95</f>
        <v>NA</v>
      </c>
      <c r="AK98" s="20" t="str">
        <f>'P34'!$E95</f>
        <v>NA</v>
      </c>
      <c r="AL98" s="20" t="str">
        <f>'P35'!$E95</f>
        <v>C</v>
      </c>
      <c r="AM98" s="20" t="str">
        <f>'P36'!$E95</f>
        <v>NA</v>
      </c>
      <c r="AN98" s="20" t="str">
        <f>'P37'!$E95</f>
        <v>NA</v>
      </c>
      <c r="AO98" s="20" t="str">
        <f>'P38'!$E95</f>
        <v>NT</v>
      </c>
      <c r="AP98" s="20" t="str">
        <f>'P39'!$E95</f>
        <v>NT</v>
      </c>
      <c r="AQ98" s="20" t="str">
        <f>'P40'!$E95</f>
        <v>NT</v>
      </c>
      <c r="AR98" s="20">
        <v>92</v>
      </c>
      <c r="AS98" s="21">
        <f>COUNTIF(BaseDeCalcul!D98:AQ98,"C")</f>
        <v>3</v>
      </c>
      <c r="AT98" s="21">
        <f>COUNTIF(BaseDeCalcul!D98:AQ98,"NC")</f>
        <v>0</v>
      </c>
      <c r="AU98" s="21">
        <f>COUNTIF(BaseDeCalcul!D98:AQ98,"NA")</f>
        <v>32</v>
      </c>
      <c r="AV98" s="22" t="str">
        <f t="shared" si="9"/>
        <v>C</v>
      </c>
      <c r="AW98" s="21"/>
      <c r="AX98" s="21"/>
      <c r="AY98" s="21"/>
      <c r="AZ98" s="21"/>
      <c r="BA98" s="21"/>
      <c r="BB98" s="20"/>
      <c r="BC98" s="20"/>
    </row>
    <row r="99" spans="1:55">
      <c r="A99" s="20" t="str">
        <f>Criteres!B96</f>
        <v>Formulaires</v>
      </c>
      <c r="B99" s="20" t="str">
        <f>Criteres!C96</f>
        <v>11.5</v>
      </c>
      <c r="C99" s="20" t="str">
        <f>Criteres!D96</f>
        <v>A</v>
      </c>
      <c r="D99" s="20" t="str">
        <f>'P01'!E96</f>
        <v>C</v>
      </c>
      <c r="E99" s="20" t="str">
        <f>'P02'!E96</f>
        <v>NA</v>
      </c>
      <c r="F99" s="20" t="str">
        <f>'P03'!E96</f>
        <v>NA</v>
      </c>
      <c r="G99" s="20" t="str">
        <f>'P04'!E96</f>
        <v>C</v>
      </c>
      <c r="H99" s="20" t="str">
        <f>'P05'!E96</f>
        <v>C</v>
      </c>
      <c r="I99" s="20" t="str">
        <f>'P06'!E96</f>
        <v>C</v>
      </c>
      <c r="J99" s="20" t="str">
        <f>'P07'!E96</f>
        <v>NA</v>
      </c>
      <c r="K99" s="20" t="str">
        <f>'P08'!E96</f>
        <v>C</v>
      </c>
      <c r="L99" s="20" t="str">
        <f>'P09'!E96</f>
        <v>NA</v>
      </c>
      <c r="M99" s="20" t="str">
        <f>'P10'!E96</f>
        <v>C</v>
      </c>
      <c r="N99" s="20" t="str">
        <f>'P11'!E96</f>
        <v>NT</v>
      </c>
      <c r="O99" s="20" t="str">
        <f>'P12'!E96</f>
        <v>C</v>
      </c>
      <c r="P99" s="20" t="str">
        <f>'P13'!E96</f>
        <v>NA</v>
      </c>
      <c r="Q99" s="20" t="str">
        <f>'P14'!E96</f>
        <v>C</v>
      </c>
      <c r="R99" s="20" t="str">
        <f>'P15'!E96</f>
        <v>NA</v>
      </c>
      <c r="S99" s="20" t="str">
        <f>'P16'!E96</f>
        <v>C</v>
      </c>
      <c r="T99" s="20" t="str">
        <f>'P17'!E96</f>
        <v>NA</v>
      </c>
      <c r="U99" s="20" t="str">
        <f>'P18'!E96</f>
        <v>C</v>
      </c>
      <c r="V99" s="20" t="str">
        <f>'P19'!E96</f>
        <v>NA</v>
      </c>
      <c r="W99" s="20" t="str">
        <f>'P20'!E96</f>
        <v>C</v>
      </c>
      <c r="X99" s="20" t="str">
        <f>'P21'!E96</f>
        <v>NA</v>
      </c>
      <c r="Y99" s="20" t="str">
        <f>'P22'!E96</f>
        <v>C</v>
      </c>
      <c r="Z99" s="20" t="str">
        <f>'P23'!$E96</f>
        <v>C</v>
      </c>
      <c r="AA99" s="20" t="str">
        <f>'P24'!$E96</f>
        <v>NA</v>
      </c>
      <c r="AB99" s="20" t="str">
        <f>'P25'!$E96</f>
        <v>NT</v>
      </c>
      <c r="AC99" s="20" t="str">
        <f>'P26'!$E96</f>
        <v>C</v>
      </c>
      <c r="AD99" s="20" t="str">
        <f>'P27'!$E96</f>
        <v>NA</v>
      </c>
      <c r="AE99" s="20" t="str">
        <f>'P28'!$E96</f>
        <v>C</v>
      </c>
      <c r="AF99" s="20" t="str">
        <f>'P29'!$E96</f>
        <v>NA</v>
      </c>
      <c r="AG99" s="20" t="str">
        <f>'P30'!$E96</f>
        <v>C</v>
      </c>
      <c r="AH99" s="20" t="str">
        <f>'P31'!$E96</f>
        <v>NA</v>
      </c>
      <c r="AI99" s="20" t="str">
        <f>'P32'!$E96</f>
        <v>NA</v>
      </c>
      <c r="AJ99" s="20" t="str">
        <f>'P33'!$E96</f>
        <v>NA</v>
      </c>
      <c r="AK99" s="20" t="str">
        <f>'P34'!$E96</f>
        <v>NA</v>
      </c>
      <c r="AL99" s="20" t="str">
        <f>'P35'!$E96</f>
        <v>C</v>
      </c>
      <c r="AM99" s="20" t="str">
        <f>'P36'!$E96</f>
        <v>NA</v>
      </c>
      <c r="AN99" s="20" t="str">
        <f>'P37'!$E96</f>
        <v>NA</v>
      </c>
      <c r="AO99" s="20" t="str">
        <f>'P38'!$E96</f>
        <v>NT</v>
      </c>
      <c r="AP99" s="20" t="str">
        <f>'P39'!$E96</f>
        <v>NT</v>
      </c>
      <c r="AQ99" s="20" t="str">
        <f>'P40'!$E96</f>
        <v>NT</v>
      </c>
      <c r="AR99" s="20">
        <v>93</v>
      </c>
      <c r="AS99" s="21">
        <f>COUNTIF(BaseDeCalcul!D99:AQ99,"C")</f>
        <v>17</v>
      </c>
      <c r="AT99" s="21">
        <f>COUNTIF(BaseDeCalcul!D99:AQ99,"NC")</f>
        <v>0</v>
      </c>
      <c r="AU99" s="21">
        <f>COUNTIF(BaseDeCalcul!D99:AQ99,"NA")</f>
        <v>18</v>
      </c>
      <c r="AV99" s="22" t="str">
        <f t="shared" si="9"/>
        <v>C</v>
      </c>
      <c r="AW99" s="21"/>
      <c r="AX99" s="21"/>
      <c r="AY99" s="21"/>
      <c r="AZ99" s="21"/>
      <c r="BA99" s="21"/>
      <c r="BB99" s="20"/>
      <c r="BC99" s="20"/>
    </row>
    <row r="100" spans="1:55">
      <c r="A100" s="20" t="str">
        <f>Criteres!B97</f>
        <v>Formulaires</v>
      </c>
      <c r="B100" s="20" t="str">
        <f>Criteres!C97</f>
        <v>11.6</v>
      </c>
      <c r="C100" s="20" t="str">
        <f>Criteres!D97</f>
        <v>A</v>
      </c>
      <c r="D100" s="20" t="str">
        <f>'P01'!E97</f>
        <v>C</v>
      </c>
      <c r="E100" s="20" t="str">
        <f>'P02'!E97</f>
        <v>NA</v>
      </c>
      <c r="F100" s="20" t="str">
        <f>'P03'!E97</f>
        <v>NA</v>
      </c>
      <c r="G100" s="20" t="str">
        <f>'P04'!E97</f>
        <v>C</v>
      </c>
      <c r="H100" s="20" t="str">
        <f>'P05'!E97</f>
        <v>C</v>
      </c>
      <c r="I100" s="20" t="str">
        <f>'P06'!E97</f>
        <v>C</v>
      </c>
      <c r="J100" s="20" t="str">
        <f>'P07'!E97</f>
        <v>NA</v>
      </c>
      <c r="K100" s="20" t="str">
        <f>'P08'!E97</f>
        <v>C</v>
      </c>
      <c r="L100" s="20" t="str">
        <f>'P09'!E97</f>
        <v>NA</v>
      </c>
      <c r="M100" s="20" t="str">
        <f>'P10'!E97</f>
        <v>C</v>
      </c>
      <c r="N100" s="20" t="str">
        <f>'P11'!E97</f>
        <v>NT</v>
      </c>
      <c r="O100" s="20" t="str">
        <f>'P12'!E97</f>
        <v>C</v>
      </c>
      <c r="P100" s="20" t="str">
        <f>'P13'!E97</f>
        <v>NA</v>
      </c>
      <c r="Q100" s="20" t="str">
        <f>'P14'!E97</f>
        <v>C</v>
      </c>
      <c r="R100" s="20" t="str">
        <f>'P15'!E97</f>
        <v>NA</v>
      </c>
      <c r="S100" s="20" t="str">
        <f>'P16'!E97</f>
        <v>C</v>
      </c>
      <c r="T100" s="20" t="str">
        <f>'P17'!E97</f>
        <v>NA</v>
      </c>
      <c r="U100" s="20" t="str">
        <f>'P18'!E97</f>
        <v>C</v>
      </c>
      <c r="V100" s="20" t="str">
        <f>'P19'!E97</f>
        <v>NA</v>
      </c>
      <c r="W100" s="20" t="str">
        <f>'P20'!E97</f>
        <v>C</v>
      </c>
      <c r="X100" s="20" t="str">
        <f>'P21'!E97</f>
        <v>NA</v>
      </c>
      <c r="Y100" s="20" t="str">
        <f>'P22'!E97</f>
        <v>C</v>
      </c>
      <c r="Z100" s="20" t="str">
        <f>'P23'!$E97</f>
        <v>C</v>
      </c>
      <c r="AA100" s="20" t="str">
        <f>'P24'!$E97</f>
        <v>NA</v>
      </c>
      <c r="AB100" s="20" t="str">
        <f>'P25'!$E97</f>
        <v>NT</v>
      </c>
      <c r="AC100" s="20" t="str">
        <f>'P26'!$E97</f>
        <v>C</v>
      </c>
      <c r="AD100" s="20" t="str">
        <f>'P27'!$E97</f>
        <v>NA</v>
      </c>
      <c r="AE100" s="20" t="str">
        <f>'P28'!$E97</f>
        <v>C</v>
      </c>
      <c r="AF100" s="20" t="str">
        <f>'P29'!$E97</f>
        <v>NA</v>
      </c>
      <c r="AG100" s="20" t="str">
        <f>'P30'!$E97</f>
        <v>C</v>
      </c>
      <c r="AH100" s="20" t="str">
        <f>'P31'!$E97</f>
        <v>NA</v>
      </c>
      <c r="AI100" s="20" t="str">
        <f>'P32'!$E97</f>
        <v>NA</v>
      </c>
      <c r="AJ100" s="20" t="str">
        <f>'P33'!$E97</f>
        <v>NA</v>
      </c>
      <c r="AK100" s="20" t="str">
        <f>'P34'!$E97</f>
        <v>NA</v>
      </c>
      <c r="AL100" s="20" t="str">
        <f>'P35'!$E97</f>
        <v>C</v>
      </c>
      <c r="AM100" s="20" t="str">
        <f>'P36'!$E97</f>
        <v>NA</v>
      </c>
      <c r="AN100" s="20" t="str">
        <f>'P37'!$E97</f>
        <v>NA</v>
      </c>
      <c r="AO100" s="20" t="str">
        <f>'P38'!$E97</f>
        <v>NT</v>
      </c>
      <c r="AP100" s="20" t="str">
        <f>'P39'!$E97</f>
        <v>NT</v>
      </c>
      <c r="AQ100" s="20" t="str">
        <f>'P40'!$E97</f>
        <v>NT</v>
      </c>
      <c r="AR100" s="20">
        <v>94</v>
      </c>
      <c r="AS100" s="21">
        <f>COUNTIF(BaseDeCalcul!D100:AQ100,"C")</f>
        <v>17</v>
      </c>
      <c r="AT100" s="21">
        <f>COUNTIF(BaseDeCalcul!D100:AQ100,"NC")</f>
        <v>0</v>
      </c>
      <c r="AU100" s="21">
        <f>COUNTIF(BaseDeCalcul!D100:AQ100,"NA")</f>
        <v>18</v>
      </c>
      <c r="AV100" s="22" t="str">
        <f t="shared" si="9"/>
        <v>C</v>
      </c>
      <c r="AW100" s="21"/>
      <c r="AX100" s="21"/>
      <c r="AY100" s="21"/>
      <c r="AZ100" s="21"/>
      <c r="BA100" s="21"/>
      <c r="BB100" s="20"/>
      <c r="BC100" s="20"/>
    </row>
    <row r="101" spans="1:55">
      <c r="A101" s="20" t="str">
        <f>Criteres!B98</f>
        <v>Formulaires</v>
      </c>
      <c r="B101" s="20" t="str">
        <f>Criteres!C98</f>
        <v>11.7</v>
      </c>
      <c r="C101" s="20" t="str">
        <f>Criteres!D98</f>
        <v>A</v>
      </c>
      <c r="D101" s="20" t="str">
        <f>'P01'!E98</f>
        <v>C</v>
      </c>
      <c r="E101" s="20" t="str">
        <f>'P02'!E98</f>
        <v>NA</v>
      </c>
      <c r="F101" s="20" t="str">
        <f>'P03'!E98</f>
        <v>NA</v>
      </c>
      <c r="G101" s="20" t="str">
        <f>'P04'!E98</f>
        <v>C</v>
      </c>
      <c r="H101" s="20" t="str">
        <f>'P05'!E98</f>
        <v>C</v>
      </c>
      <c r="I101" s="20" t="str">
        <f>'P06'!E98</f>
        <v>C</v>
      </c>
      <c r="J101" s="20" t="str">
        <f>'P07'!E98</f>
        <v>NA</v>
      </c>
      <c r="K101" s="20" t="str">
        <f>'P08'!E98</f>
        <v>C</v>
      </c>
      <c r="L101" s="20" t="str">
        <f>'P09'!E98</f>
        <v>NA</v>
      </c>
      <c r="M101" s="20" t="str">
        <f>'P10'!E98</f>
        <v>C</v>
      </c>
      <c r="N101" s="20" t="str">
        <f>'P11'!E98</f>
        <v>NT</v>
      </c>
      <c r="O101" s="20" t="str">
        <f>'P12'!E98</f>
        <v>C</v>
      </c>
      <c r="P101" s="20" t="str">
        <f>'P13'!E98</f>
        <v>NA</v>
      </c>
      <c r="Q101" s="20" t="str">
        <f>'P14'!E98</f>
        <v>C</v>
      </c>
      <c r="R101" s="20" t="str">
        <f>'P15'!E98</f>
        <v>NA</v>
      </c>
      <c r="S101" s="20" t="str">
        <f>'P16'!E98</f>
        <v>C</v>
      </c>
      <c r="T101" s="20" t="str">
        <f>'P17'!E98</f>
        <v>NA</v>
      </c>
      <c r="U101" s="20" t="str">
        <f>'P18'!E98</f>
        <v>C</v>
      </c>
      <c r="V101" s="20" t="str">
        <f>'P19'!E98</f>
        <v>NA</v>
      </c>
      <c r="W101" s="20" t="str">
        <f>'P20'!E98</f>
        <v>C</v>
      </c>
      <c r="X101" s="20" t="str">
        <f>'P21'!E98</f>
        <v>NA</v>
      </c>
      <c r="Y101" s="20" t="str">
        <f>'P22'!E98</f>
        <v>C</v>
      </c>
      <c r="Z101" s="20" t="str">
        <f>'P23'!$E98</f>
        <v>C</v>
      </c>
      <c r="AA101" s="20" t="str">
        <f>'P24'!$E98</f>
        <v>NA</v>
      </c>
      <c r="AB101" s="20" t="str">
        <f>'P25'!$E98</f>
        <v>NT</v>
      </c>
      <c r="AC101" s="20" t="str">
        <f>'P26'!$E98</f>
        <v>C</v>
      </c>
      <c r="AD101" s="20" t="str">
        <f>'P27'!$E98</f>
        <v>NA</v>
      </c>
      <c r="AE101" s="20" t="str">
        <f>'P28'!$E98</f>
        <v>C</v>
      </c>
      <c r="AF101" s="20" t="str">
        <f>'P29'!$E98</f>
        <v>NA</v>
      </c>
      <c r="AG101" s="20" t="str">
        <f>'P30'!$E98</f>
        <v>C</v>
      </c>
      <c r="AH101" s="20" t="str">
        <f>'P31'!$E98</f>
        <v>NA</v>
      </c>
      <c r="AI101" s="20" t="str">
        <f>'P32'!$E98</f>
        <v>NA</v>
      </c>
      <c r="AJ101" s="20" t="str">
        <f>'P33'!$E98</f>
        <v>NA</v>
      </c>
      <c r="AK101" s="20" t="str">
        <f>'P34'!$E98</f>
        <v>NA</v>
      </c>
      <c r="AL101" s="20" t="str">
        <f>'P35'!$E98</f>
        <v>NA</v>
      </c>
      <c r="AM101" s="20" t="str">
        <f>'P36'!$E98</f>
        <v>NA</v>
      </c>
      <c r="AN101" s="20" t="str">
        <f>'P37'!$E98</f>
        <v>NA</v>
      </c>
      <c r="AO101" s="20" t="str">
        <f>'P38'!$E98</f>
        <v>NT</v>
      </c>
      <c r="AP101" s="20" t="str">
        <f>'P39'!$E98</f>
        <v>NT</v>
      </c>
      <c r="AQ101" s="20" t="str">
        <f>'P40'!$E98</f>
        <v>NT</v>
      </c>
      <c r="AR101" s="20">
        <v>95</v>
      </c>
      <c r="AS101" s="21">
        <f>COUNTIF(BaseDeCalcul!D101:AQ101,"C")</f>
        <v>16</v>
      </c>
      <c r="AT101" s="21">
        <f>COUNTIF(BaseDeCalcul!D101:AQ101,"NC")</f>
        <v>0</v>
      </c>
      <c r="AU101" s="21">
        <f>COUNTIF(BaseDeCalcul!D101:AQ101,"NA")</f>
        <v>19</v>
      </c>
      <c r="AV101" s="22" t="str">
        <f t="shared" si="9"/>
        <v>C</v>
      </c>
      <c r="AW101" s="21"/>
      <c r="AX101" s="21"/>
      <c r="AY101" s="21"/>
      <c r="AZ101" s="21"/>
      <c r="BA101" s="21"/>
      <c r="BB101" s="20"/>
      <c r="BC101" s="20"/>
    </row>
    <row r="102" spans="1:55">
      <c r="A102" s="20" t="str">
        <f>Criteres!B99</f>
        <v>Formulaires</v>
      </c>
      <c r="B102" s="20" t="str">
        <f>Criteres!C99</f>
        <v>11.8</v>
      </c>
      <c r="C102" s="20" t="str">
        <f>Criteres!D99</f>
        <v>A</v>
      </c>
      <c r="D102" s="20" t="str">
        <f>'P01'!E99</f>
        <v>NA</v>
      </c>
      <c r="E102" s="20" t="str">
        <f>'P02'!E99</f>
        <v>NA</v>
      </c>
      <c r="F102" s="20" t="str">
        <f>'P03'!E99</f>
        <v>NA</v>
      </c>
      <c r="G102" s="20" t="str">
        <f>'P04'!E99</f>
        <v>NA</v>
      </c>
      <c r="H102" s="20" t="str">
        <f>'P05'!E99</f>
        <v>NA</v>
      </c>
      <c r="I102" s="20" t="str">
        <f>'P06'!E99</f>
        <v>NA</v>
      </c>
      <c r="J102" s="20" t="str">
        <f>'P07'!E99</f>
        <v>NA</v>
      </c>
      <c r="K102" s="20" t="str">
        <f>'P08'!E99</f>
        <v>NA</v>
      </c>
      <c r="L102" s="20" t="str">
        <f>'P09'!E99</f>
        <v>NA</v>
      </c>
      <c r="M102" s="20" t="str">
        <f>'P10'!E99</f>
        <v>NA</v>
      </c>
      <c r="N102" s="20" t="str">
        <f>'P11'!E99</f>
        <v>NT</v>
      </c>
      <c r="O102" s="20" t="str">
        <f>'P12'!E99</f>
        <v>NA</v>
      </c>
      <c r="P102" s="20" t="str">
        <f>'P13'!E99</f>
        <v>NA</v>
      </c>
      <c r="Q102" s="20" t="str">
        <f>'P14'!E99</f>
        <v>NA</v>
      </c>
      <c r="R102" s="20" t="str">
        <f>'P15'!E99</f>
        <v>NA</v>
      </c>
      <c r="S102" s="20" t="str">
        <f>'P16'!E99</f>
        <v>NA</v>
      </c>
      <c r="T102" s="20" t="str">
        <f>'P17'!E99</f>
        <v>NA</v>
      </c>
      <c r="U102" s="20" t="str">
        <f>'P18'!E99</f>
        <v>NA</v>
      </c>
      <c r="V102" s="20" t="str">
        <f>'P19'!E99</f>
        <v>NA</v>
      </c>
      <c r="W102" s="20" t="str">
        <f>'P20'!E99</f>
        <v>NA</v>
      </c>
      <c r="X102" s="20" t="str">
        <f>'P21'!E99</f>
        <v>NA</v>
      </c>
      <c r="Y102" s="20" t="str">
        <f>'P22'!E99</f>
        <v>NA</v>
      </c>
      <c r="Z102" s="20" t="str">
        <f>'P23'!$E99</f>
        <v>NA</v>
      </c>
      <c r="AA102" s="20" t="str">
        <f>'P24'!$E99</f>
        <v>NA</v>
      </c>
      <c r="AB102" s="20" t="str">
        <f>'P25'!$E99</f>
        <v>NT</v>
      </c>
      <c r="AC102" s="20" t="str">
        <f>'P26'!$E99</f>
        <v>NA</v>
      </c>
      <c r="AD102" s="20" t="str">
        <f>'P27'!$E99</f>
        <v>NA</v>
      </c>
      <c r="AE102" s="20" t="str">
        <f>'P28'!$E99</f>
        <v>NA</v>
      </c>
      <c r="AF102" s="20" t="str">
        <f>'P29'!$E99</f>
        <v>NA</v>
      </c>
      <c r="AG102" s="20" t="str">
        <f>'P30'!$E99</f>
        <v>NA</v>
      </c>
      <c r="AH102" s="20" t="str">
        <f>'P31'!$E99</f>
        <v>NA</v>
      </c>
      <c r="AI102" s="20" t="str">
        <f>'P32'!$E99</f>
        <v>NA</v>
      </c>
      <c r="AJ102" s="20" t="str">
        <f>'P33'!$E99</f>
        <v>NA</v>
      </c>
      <c r="AK102" s="20" t="str">
        <f>'P34'!$E99</f>
        <v>NA</v>
      </c>
      <c r="AL102" s="20" t="str">
        <f>'P35'!$E99</f>
        <v>NA</v>
      </c>
      <c r="AM102" s="20" t="str">
        <f>'P36'!$E99</f>
        <v>NA</v>
      </c>
      <c r="AN102" s="20" t="str">
        <f>'P37'!$E99</f>
        <v>NA</v>
      </c>
      <c r="AO102" s="20" t="str">
        <f>'P38'!$E99</f>
        <v>NT</v>
      </c>
      <c r="AP102" s="20" t="str">
        <f>'P39'!$E99</f>
        <v>NT</v>
      </c>
      <c r="AQ102" s="20" t="str">
        <f>'P40'!$E99</f>
        <v>NT</v>
      </c>
      <c r="AR102" s="20">
        <v>96</v>
      </c>
      <c r="AS102" s="21">
        <f>COUNTIF(BaseDeCalcul!D102:AQ102,"C")</f>
        <v>0</v>
      </c>
      <c r="AT102" s="21">
        <f>COUNTIF(BaseDeCalcul!D102:AQ102,"NC")</f>
        <v>0</v>
      </c>
      <c r="AU102" s="21">
        <f>COUNTIF(BaseDeCalcul!D102:AQ102,"NA")</f>
        <v>35</v>
      </c>
      <c r="AV102" s="22" t="str">
        <f t="shared" si="9"/>
        <v>NA</v>
      </c>
      <c r="AW102" s="21"/>
      <c r="AX102" s="21"/>
      <c r="AY102" s="21"/>
      <c r="AZ102" s="21"/>
      <c r="BA102" s="21"/>
      <c r="BB102" s="20"/>
      <c r="BC102" s="20"/>
    </row>
    <row r="103" spans="1:55">
      <c r="A103" s="20" t="str">
        <f>Criteres!B100</f>
        <v>Formulaires</v>
      </c>
      <c r="B103" s="20" t="str">
        <f>Criteres!C100</f>
        <v>11.9</v>
      </c>
      <c r="C103" s="20" t="str">
        <f>Criteres!D100</f>
        <v>A</v>
      </c>
      <c r="D103" s="20" t="str">
        <f>'P01'!E100</f>
        <v>C</v>
      </c>
      <c r="E103" s="20" t="str">
        <f>'P02'!E100</f>
        <v>NA</v>
      </c>
      <c r="F103" s="20" t="str">
        <f>'P03'!E100</f>
        <v>NA</v>
      </c>
      <c r="G103" s="20" t="str">
        <f>'P04'!E100</f>
        <v>C</v>
      </c>
      <c r="H103" s="20" t="str">
        <f>'P05'!E100</f>
        <v>C</v>
      </c>
      <c r="I103" s="20" t="str">
        <f>'P06'!E100</f>
        <v>C</v>
      </c>
      <c r="J103" s="20" t="str">
        <f>'P07'!E100</f>
        <v>NA</v>
      </c>
      <c r="K103" s="20" t="str">
        <f>'P08'!E100</f>
        <v>C</v>
      </c>
      <c r="L103" s="20" t="str">
        <f>'P09'!E100</f>
        <v>NA</v>
      </c>
      <c r="M103" s="20" t="str">
        <f>'P10'!E100</f>
        <v>C</v>
      </c>
      <c r="N103" s="20" t="str">
        <f>'P11'!E100</f>
        <v>NT</v>
      </c>
      <c r="O103" s="20" t="str">
        <f>'P12'!E100</f>
        <v>NC</v>
      </c>
      <c r="P103" s="20" t="str">
        <f>'P13'!E100</f>
        <v>NA</v>
      </c>
      <c r="Q103" s="20" t="str">
        <f>'P14'!E100</f>
        <v>C</v>
      </c>
      <c r="R103" s="20" t="str">
        <f>'P15'!E100</f>
        <v>NA</v>
      </c>
      <c r="S103" s="20" t="str">
        <f>'P16'!E100</f>
        <v>C</v>
      </c>
      <c r="T103" s="20" t="str">
        <f>'P17'!E100</f>
        <v>NA</v>
      </c>
      <c r="U103" s="20" t="str">
        <f>'P18'!E100</f>
        <v>C</v>
      </c>
      <c r="V103" s="20" t="str">
        <f>'P19'!E100</f>
        <v>NA</v>
      </c>
      <c r="W103" s="20" t="str">
        <f>'P20'!E100</f>
        <v>C</v>
      </c>
      <c r="X103" s="20" t="str">
        <f>'P21'!E100</f>
        <v>NA</v>
      </c>
      <c r="Y103" s="20" t="str">
        <f>'P22'!E100</f>
        <v>C</v>
      </c>
      <c r="Z103" s="20" t="str">
        <f>'P23'!$E100</f>
        <v>C</v>
      </c>
      <c r="AA103" s="20" t="str">
        <f>'P24'!$E100</f>
        <v>NA</v>
      </c>
      <c r="AB103" s="20" t="str">
        <f>'P25'!$E100</f>
        <v>NT</v>
      </c>
      <c r="AC103" s="20" t="str">
        <f>'P26'!$E100</f>
        <v>C</v>
      </c>
      <c r="AD103" s="20" t="str">
        <f>'P27'!$E100</f>
        <v>NA</v>
      </c>
      <c r="AE103" s="20" t="str">
        <f>'P28'!$E100</f>
        <v>C</v>
      </c>
      <c r="AF103" s="20" t="str">
        <f>'P29'!$E100</f>
        <v>NA</v>
      </c>
      <c r="AG103" s="20" t="str">
        <f>'P30'!$E100</f>
        <v>C</v>
      </c>
      <c r="AH103" s="20" t="str">
        <f>'P31'!$E100</f>
        <v>NA</v>
      </c>
      <c r="AI103" s="20" t="str">
        <f>'P32'!$E100</f>
        <v>NA</v>
      </c>
      <c r="AJ103" s="20" t="str">
        <f>'P33'!$E100</f>
        <v>NA</v>
      </c>
      <c r="AK103" s="20" t="str">
        <f>'P34'!$E100</f>
        <v>NA</v>
      </c>
      <c r="AL103" s="20" t="str">
        <f>'P35'!$E100</f>
        <v>C</v>
      </c>
      <c r="AM103" s="20" t="str">
        <f>'P36'!$E100</f>
        <v>NA</v>
      </c>
      <c r="AN103" s="20" t="str">
        <f>'P37'!$E100</f>
        <v>NA</v>
      </c>
      <c r="AO103" s="20" t="str">
        <f>'P38'!$E100</f>
        <v>NT</v>
      </c>
      <c r="AP103" s="20" t="str">
        <f>'P39'!$E100</f>
        <v>NT</v>
      </c>
      <c r="AQ103" s="20" t="str">
        <f>'P40'!$E100</f>
        <v>NT</v>
      </c>
      <c r="AR103" s="20">
        <v>97</v>
      </c>
      <c r="AS103" s="21">
        <f>COUNTIF(BaseDeCalcul!D103:AQ103,"C")</f>
        <v>16</v>
      </c>
      <c r="AT103" s="21">
        <f>COUNTIF(BaseDeCalcul!D103:AQ103,"NC")</f>
        <v>1</v>
      </c>
      <c r="AU103" s="21">
        <f>COUNTIF(BaseDeCalcul!D103:AQ103,"NA")</f>
        <v>18</v>
      </c>
      <c r="AV103" s="22" t="str">
        <f t="shared" si="9"/>
        <v>NC</v>
      </c>
      <c r="AW103" s="21"/>
      <c r="AX103" s="21"/>
      <c r="AY103" s="21"/>
      <c r="AZ103" s="21"/>
      <c r="BA103" s="21"/>
      <c r="BB103" s="20"/>
      <c r="BC103" s="20"/>
    </row>
    <row r="104" spans="1:55">
      <c r="A104" s="20" t="str">
        <f>Criteres!B101</f>
        <v>Formulaires</v>
      </c>
      <c r="B104" s="20" t="str">
        <f>Criteres!C101</f>
        <v>11.10</v>
      </c>
      <c r="C104" s="20" t="str">
        <f>Criteres!D101</f>
        <v>A</v>
      </c>
      <c r="D104" s="20" t="str">
        <f>'P01'!E101</f>
        <v>NA</v>
      </c>
      <c r="E104" s="20" t="str">
        <f>'P02'!E101</f>
        <v>NA</v>
      </c>
      <c r="F104" s="20" t="str">
        <f>'P03'!E101</f>
        <v>NA</v>
      </c>
      <c r="G104" s="20" t="str">
        <f>'P04'!E101</f>
        <v>NA</v>
      </c>
      <c r="H104" s="20" t="str">
        <f>'P05'!E101</f>
        <v>NA</v>
      </c>
      <c r="I104" s="20" t="str">
        <f>'P06'!E101</f>
        <v>NC</v>
      </c>
      <c r="J104" s="20" t="str">
        <f>'P07'!E101</f>
        <v>NA</v>
      </c>
      <c r="K104" s="20" t="str">
        <f>'P08'!E101</f>
        <v>NA</v>
      </c>
      <c r="L104" s="20" t="str">
        <f>'P09'!E101</f>
        <v>NA</v>
      </c>
      <c r="M104" s="20" t="str">
        <f>'P10'!E101</f>
        <v>NA</v>
      </c>
      <c r="N104" s="20" t="str">
        <f>'P11'!E101</f>
        <v>NT</v>
      </c>
      <c r="O104" s="20" t="str">
        <f>'P12'!E101</f>
        <v>NA</v>
      </c>
      <c r="P104" s="20" t="str">
        <f>'P13'!E101</f>
        <v>NA</v>
      </c>
      <c r="Q104" s="20" t="str">
        <f>'P14'!E101</f>
        <v>NA</v>
      </c>
      <c r="R104" s="20" t="str">
        <f>'P15'!E101</f>
        <v>NA</v>
      </c>
      <c r="S104" s="20" t="str">
        <f>'P16'!E101</f>
        <v>NA</v>
      </c>
      <c r="T104" s="20" t="str">
        <f>'P17'!E101</f>
        <v>NA</v>
      </c>
      <c r="U104" s="20" t="str">
        <f>'P18'!E101</f>
        <v>NA</v>
      </c>
      <c r="V104" s="20" t="str">
        <f>'P19'!E101</f>
        <v>NA</v>
      </c>
      <c r="W104" s="20" t="str">
        <f>'P20'!E101</f>
        <v>NA</v>
      </c>
      <c r="X104" s="20" t="str">
        <f>'P21'!E101</f>
        <v>NA</v>
      </c>
      <c r="Y104" s="20" t="str">
        <f>'P22'!E101</f>
        <v>NA</v>
      </c>
      <c r="Z104" s="20" t="str">
        <f>'P23'!$E101</f>
        <v>NA</v>
      </c>
      <c r="AA104" s="20" t="str">
        <f>'P24'!$E101</f>
        <v>NA</v>
      </c>
      <c r="AB104" s="20" t="str">
        <f>'P25'!$E101</f>
        <v>NT</v>
      </c>
      <c r="AC104" s="20" t="str">
        <f>'P26'!$E101</f>
        <v>NA</v>
      </c>
      <c r="AD104" s="20" t="str">
        <f>'P27'!$E101</f>
        <v>NA</v>
      </c>
      <c r="AE104" s="20" t="str">
        <f>'P28'!$E101</f>
        <v>NA</v>
      </c>
      <c r="AF104" s="20" t="str">
        <f>'P29'!$E101</f>
        <v>NA</v>
      </c>
      <c r="AG104" s="20" t="str">
        <f>'P30'!$E101</f>
        <v>NA</v>
      </c>
      <c r="AH104" s="20" t="str">
        <f>'P31'!$E101</f>
        <v>NA</v>
      </c>
      <c r="AI104" s="20" t="str">
        <f>'P32'!$E101</f>
        <v>NA</v>
      </c>
      <c r="AJ104" s="20" t="str">
        <f>'P33'!$E101</f>
        <v>NA</v>
      </c>
      <c r="AK104" s="20" t="str">
        <f>'P34'!$E101</f>
        <v>NA</v>
      </c>
      <c r="AL104" s="20" t="str">
        <f>'P35'!$E101</f>
        <v>NA</v>
      </c>
      <c r="AM104" s="20" t="str">
        <f>'P36'!$E101</f>
        <v>NA</v>
      </c>
      <c r="AN104" s="20" t="str">
        <f>'P37'!$E101</f>
        <v>NA</v>
      </c>
      <c r="AO104" s="20" t="str">
        <f>'P38'!$E101</f>
        <v>NT</v>
      </c>
      <c r="AP104" s="20" t="str">
        <f>'P39'!$E101</f>
        <v>NT</v>
      </c>
      <c r="AQ104" s="20" t="str">
        <f>'P40'!$E101</f>
        <v>NT</v>
      </c>
      <c r="AR104" s="20">
        <v>98</v>
      </c>
      <c r="AS104" s="21">
        <f>COUNTIF(BaseDeCalcul!D104:AQ104,"C")</f>
        <v>0</v>
      </c>
      <c r="AT104" s="21">
        <f>COUNTIF(BaseDeCalcul!D104:AQ104,"NC")</f>
        <v>1</v>
      </c>
      <c r="AU104" s="21">
        <f>COUNTIF(BaseDeCalcul!D104:AQ104,"NA")</f>
        <v>34</v>
      </c>
      <c r="AV104" s="22" t="str">
        <f t="shared" si="9"/>
        <v>NC</v>
      </c>
      <c r="AW104" s="21"/>
      <c r="AX104" s="21"/>
      <c r="AY104" s="21"/>
      <c r="AZ104" s="21"/>
      <c r="BA104" s="21"/>
      <c r="BB104" s="20"/>
      <c r="BC104" s="20"/>
    </row>
    <row r="105" spans="1:55">
      <c r="A105" s="20" t="str">
        <f>Criteres!B102</f>
        <v>Formulaires</v>
      </c>
      <c r="B105" s="20" t="str">
        <f>Criteres!C102</f>
        <v>11.11</v>
      </c>
      <c r="C105" s="20" t="str">
        <f>Criteres!D102</f>
        <v>AA</v>
      </c>
      <c r="D105" s="20" t="str">
        <f>'P01'!E102</f>
        <v>NA</v>
      </c>
      <c r="E105" s="20" t="str">
        <f>'P02'!E102</f>
        <v>NA</v>
      </c>
      <c r="F105" s="20" t="str">
        <f>'P03'!E102</f>
        <v>NA</v>
      </c>
      <c r="G105" s="20" t="str">
        <f>'P04'!E102</f>
        <v>NA</v>
      </c>
      <c r="H105" s="20" t="str">
        <f>'P05'!E102</f>
        <v>NA</v>
      </c>
      <c r="I105" s="20" t="str">
        <f>'P06'!E102</f>
        <v>C</v>
      </c>
      <c r="J105" s="20" t="str">
        <f>'P07'!E102</f>
        <v>NA</v>
      </c>
      <c r="K105" s="20" t="str">
        <f>'P08'!E102</f>
        <v>NA</v>
      </c>
      <c r="L105" s="20" t="str">
        <f>'P09'!E102</f>
        <v>NA</v>
      </c>
      <c r="M105" s="20" t="str">
        <f>'P10'!E102</f>
        <v>NA</v>
      </c>
      <c r="N105" s="20" t="str">
        <f>'P11'!E102</f>
        <v>NT</v>
      </c>
      <c r="O105" s="20" t="str">
        <f>'P12'!E102</f>
        <v>NA</v>
      </c>
      <c r="P105" s="20" t="str">
        <f>'P13'!E102</f>
        <v>NA</v>
      </c>
      <c r="Q105" s="20" t="str">
        <f>'P14'!E102</f>
        <v>NA</v>
      </c>
      <c r="R105" s="20" t="str">
        <f>'P15'!E102</f>
        <v>NA</v>
      </c>
      <c r="S105" s="20" t="str">
        <f>'P16'!E102</f>
        <v>NA</v>
      </c>
      <c r="T105" s="20" t="str">
        <f>'P17'!E102</f>
        <v>NA</v>
      </c>
      <c r="U105" s="20" t="str">
        <f>'P18'!E102</f>
        <v>NA</v>
      </c>
      <c r="V105" s="20" t="str">
        <f>'P19'!E102</f>
        <v>NA</v>
      </c>
      <c r="W105" s="20" t="str">
        <f>'P20'!E102</f>
        <v>NA</v>
      </c>
      <c r="X105" s="20" t="str">
        <f>'P21'!E102</f>
        <v>NA</v>
      </c>
      <c r="Y105" s="20" t="str">
        <f>'P22'!E102</f>
        <v>NA</v>
      </c>
      <c r="Z105" s="20" t="str">
        <f>'P23'!$E102</f>
        <v>NA</v>
      </c>
      <c r="AA105" s="20" t="str">
        <f>'P24'!$E102</f>
        <v>NA</v>
      </c>
      <c r="AB105" s="20" t="str">
        <f>'P25'!$E102</f>
        <v>NT</v>
      </c>
      <c r="AC105" s="20" t="str">
        <f>'P26'!$E102</f>
        <v>NA</v>
      </c>
      <c r="AD105" s="20" t="str">
        <f>'P27'!$E102</f>
        <v>NA</v>
      </c>
      <c r="AE105" s="20" t="str">
        <f>'P28'!$E102</f>
        <v>NA</v>
      </c>
      <c r="AF105" s="20" t="str">
        <f>'P29'!$E102</f>
        <v>NA</v>
      </c>
      <c r="AG105" s="20" t="str">
        <f>'P30'!$E102</f>
        <v>NA</v>
      </c>
      <c r="AH105" s="20" t="str">
        <f>'P31'!$E102</f>
        <v>NA</v>
      </c>
      <c r="AI105" s="20" t="str">
        <f>'P32'!$E102</f>
        <v>NA</v>
      </c>
      <c r="AJ105" s="20" t="str">
        <f>'P33'!$E102</f>
        <v>NA</v>
      </c>
      <c r="AK105" s="20" t="str">
        <f>'P34'!$E102</f>
        <v>NA</v>
      </c>
      <c r="AL105" s="20" t="str">
        <f>'P35'!$E102</f>
        <v>NA</v>
      </c>
      <c r="AM105" s="20" t="str">
        <f>'P36'!$E102</f>
        <v>NA</v>
      </c>
      <c r="AN105" s="20" t="str">
        <f>'P37'!$E102</f>
        <v>NA</v>
      </c>
      <c r="AO105" s="20" t="str">
        <f>'P38'!$E102</f>
        <v>NT</v>
      </c>
      <c r="AP105" s="20" t="str">
        <f>'P39'!$E102</f>
        <v>NT</v>
      </c>
      <c r="AQ105" s="20" t="str">
        <f>'P40'!$E102</f>
        <v>NT</v>
      </c>
      <c r="AR105" s="20">
        <v>99</v>
      </c>
      <c r="AS105" s="21">
        <f>COUNTIF(BaseDeCalcul!D105:AQ105,"C")</f>
        <v>1</v>
      </c>
      <c r="AT105" s="21">
        <f>COUNTIF(BaseDeCalcul!D105:AQ105,"NC")</f>
        <v>0</v>
      </c>
      <c r="AU105" s="21">
        <f>COUNTIF(BaseDeCalcul!D105:AQ105,"NA")</f>
        <v>34</v>
      </c>
      <c r="AV105" s="22" t="str">
        <f t="shared" si="9"/>
        <v>C</v>
      </c>
      <c r="AW105" s="21"/>
      <c r="AX105" s="21"/>
      <c r="AY105" s="21"/>
      <c r="AZ105" s="21"/>
      <c r="BA105" s="21"/>
      <c r="BB105" s="20"/>
      <c r="BC105" s="20"/>
    </row>
    <row r="106" spans="1:55">
      <c r="A106" s="20" t="str">
        <f>Criteres!B103</f>
        <v>Formulaires</v>
      </c>
      <c r="B106" s="20" t="str">
        <f>Criteres!C103</f>
        <v>11.12</v>
      </c>
      <c r="C106" s="20" t="str">
        <f>Criteres!D103</f>
        <v>AA</v>
      </c>
      <c r="D106" s="20" t="str">
        <f>'P01'!E103</f>
        <v>NA</v>
      </c>
      <c r="E106" s="20" t="str">
        <f>'P02'!E103</f>
        <v>NA</v>
      </c>
      <c r="F106" s="20" t="str">
        <f>'P03'!E103</f>
        <v>NA</v>
      </c>
      <c r="G106" s="20" t="str">
        <f>'P04'!E103</f>
        <v>NA</v>
      </c>
      <c r="H106" s="20" t="str">
        <f>'P05'!E103</f>
        <v>NA</v>
      </c>
      <c r="I106" s="20" t="str">
        <f>'P06'!E103</f>
        <v>NA</v>
      </c>
      <c r="J106" s="20" t="str">
        <f>'P07'!E103</f>
        <v>NA</v>
      </c>
      <c r="K106" s="20" t="str">
        <f>'P08'!E103</f>
        <v>NA</v>
      </c>
      <c r="L106" s="20" t="str">
        <f>'P09'!E103</f>
        <v>NA</v>
      </c>
      <c r="M106" s="20" t="str">
        <f>'P10'!E103</f>
        <v>NA</v>
      </c>
      <c r="N106" s="20" t="str">
        <f>'P11'!E103</f>
        <v>NT</v>
      </c>
      <c r="O106" s="20" t="str">
        <f>'P12'!E103</f>
        <v>NA</v>
      </c>
      <c r="P106" s="20" t="str">
        <f>'P13'!E103</f>
        <v>NA</v>
      </c>
      <c r="Q106" s="20" t="str">
        <f>'P14'!E103</f>
        <v>NA</v>
      </c>
      <c r="R106" s="20" t="str">
        <f>'P15'!E103</f>
        <v>NA</v>
      </c>
      <c r="S106" s="20" t="str">
        <f>'P16'!E103</f>
        <v>NA</v>
      </c>
      <c r="T106" s="20" t="str">
        <f>'P17'!E103</f>
        <v>NA</v>
      </c>
      <c r="U106" s="20" t="str">
        <f>'P18'!E103</f>
        <v>NA</v>
      </c>
      <c r="V106" s="20" t="str">
        <f>'P19'!E103</f>
        <v>NA</v>
      </c>
      <c r="W106" s="20" t="str">
        <f>'P20'!E103</f>
        <v>NA</v>
      </c>
      <c r="X106" s="20" t="str">
        <f>'P21'!E103</f>
        <v>NA</v>
      </c>
      <c r="Y106" s="20" t="str">
        <f>'P22'!E103</f>
        <v>NA</v>
      </c>
      <c r="Z106" s="20" t="str">
        <f>'P23'!$E103</f>
        <v>NA</v>
      </c>
      <c r="AA106" s="20" t="str">
        <f>'P24'!$E103</f>
        <v>NA</v>
      </c>
      <c r="AB106" s="20" t="str">
        <f>'P25'!$E103</f>
        <v>NT</v>
      </c>
      <c r="AC106" s="20" t="str">
        <f>'P26'!$E103</f>
        <v>NA</v>
      </c>
      <c r="AD106" s="20" t="str">
        <f>'P27'!$E103</f>
        <v>NA</v>
      </c>
      <c r="AE106" s="20" t="str">
        <f>'P28'!$E103</f>
        <v>NA</v>
      </c>
      <c r="AF106" s="20" t="str">
        <f>'P29'!$E103</f>
        <v>NA</v>
      </c>
      <c r="AG106" s="20" t="str">
        <f>'P30'!$E103</f>
        <v>NA</v>
      </c>
      <c r="AH106" s="20" t="str">
        <f>'P31'!$E103</f>
        <v>NA</v>
      </c>
      <c r="AI106" s="20" t="str">
        <f>'P32'!$E103</f>
        <v>NA</v>
      </c>
      <c r="AJ106" s="20" t="str">
        <f>'P33'!$E103</f>
        <v>NA</v>
      </c>
      <c r="AK106" s="20" t="str">
        <f>'P34'!$E103</f>
        <v>NA</v>
      </c>
      <c r="AL106" s="20" t="str">
        <f>'P35'!$E103</f>
        <v>NA</v>
      </c>
      <c r="AM106" s="20" t="str">
        <f>'P36'!$E103</f>
        <v>NA</v>
      </c>
      <c r="AN106" s="20" t="str">
        <f>'P37'!$E103</f>
        <v>NA</v>
      </c>
      <c r="AO106" s="20" t="str">
        <f>'P38'!$E103</f>
        <v>NT</v>
      </c>
      <c r="AP106" s="20" t="str">
        <f>'P39'!$E103</f>
        <v>NT</v>
      </c>
      <c r="AQ106" s="20" t="str">
        <f>'P40'!$E103</f>
        <v>NT</v>
      </c>
      <c r="AR106" s="20">
        <v>100</v>
      </c>
      <c r="AS106" s="21">
        <f>COUNTIF(BaseDeCalcul!D106:AQ106,"C")</f>
        <v>0</v>
      </c>
      <c r="AT106" s="21">
        <f>COUNTIF(BaseDeCalcul!D106:AQ106,"NC")</f>
        <v>0</v>
      </c>
      <c r="AU106" s="21">
        <f>COUNTIF(BaseDeCalcul!D106:AQ106,"NA")</f>
        <v>35</v>
      </c>
      <c r="AV106" s="22" t="str">
        <f t="shared" si="9"/>
        <v>NA</v>
      </c>
      <c r="AW106" s="21"/>
      <c r="AX106" s="21"/>
      <c r="AY106" s="21"/>
      <c r="AZ106" s="21"/>
      <c r="BA106" s="21"/>
      <c r="BB106" s="20"/>
      <c r="BC106" s="20"/>
    </row>
    <row r="107" spans="1:55">
      <c r="A107" s="20" t="str">
        <f>Criteres!B104</f>
        <v>Formulaires</v>
      </c>
      <c r="B107" s="20" t="str">
        <f>Criteres!C104</f>
        <v>11.13</v>
      </c>
      <c r="C107" s="20" t="str">
        <f>Criteres!D104</f>
        <v>AA</v>
      </c>
      <c r="D107" s="20" t="str">
        <f>'P01'!E104</f>
        <v>NA</v>
      </c>
      <c r="E107" s="20" t="str">
        <f>'P02'!E104</f>
        <v>NA</v>
      </c>
      <c r="F107" s="20" t="str">
        <f>'P03'!E104</f>
        <v>NA</v>
      </c>
      <c r="G107" s="20" t="str">
        <f>'P04'!E104</f>
        <v>NA</v>
      </c>
      <c r="H107" s="20" t="str">
        <f>'P05'!E104</f>
        <v>NA</v>
      </c>
      <c r="I107" s="20" t="str">
        <f>'P06'!E104</f>
        <v>NA</v>
      </c>
      <c r="J107" s="20" t="str">
        <f>'P07'!E104</f>
        <v>NA</v>
      </c>
      <c r="K107" s="20" t="str">
        <f>'P08'!E104</f>
        <v>NA</v>
      </c>
      <c r="L107" s="20" t="str">
        <f>'P09'!E104</f>
        <v>NA</v>
      </c>
      <c r="M107" s="20" t="str">
        <f>'P10'!E104</f>
        <v>NA</v>
      </c>
      <c r="N107" s="20" t="str">
        <f>'P11'!E104</f>
        <v>NT</v>
      </c>
      <c r="O107" s="20" t="str">
        <f>'P12'!E104</f>
        <v>NA</v>
      </c>
      <c r="P107" s="20" t="str">
        <f>'P13'!E104</f>
        <v>NA</v>
      </c>
      <c r="Q107" s="20" t="str">
        <f>'P14'!E104</f>
        <v>NA</v>
      </c>
      <c r="R107" s="20" t="str">
        <f>'P15'!E104</f>
        <v>NA</v>
      </c>
      <c r="S107" s="20" t="str">
        <f>'P16'!E104</f>
        <v>NA</v>
      </c>
      <c r="T107" s="20" t="str">
        <f>'P17'!E104</f>
        <v>NA</v>
      </c>
      <c r="U107" s="20" t="str">
        <f>'P18'!E104</f>
        <v>NA</v>
      </c>
      <c r="V107" s="20" t="str">
        <f>'P19'!E104</f>
        <v>NA</v>
      </c>
      <c r="W107" s="20" t="str">
        <f>'P20'!E104</f>
        <v>NA</v>
      </c>
      <c r="X107" s="20" t="str">
        <f>'P21'!E104</f>
        <v>NA</v>
      </c>
      <c r="Y107" s="20" t="str">
        <f>'P22'!E104</f>
        <v>NA</v>
      </c>
      <c r="Z107" s="20" t="str">
        <f>'P23'!$E104</f>
        <v>NA</v>
      </c>
      <c r="AA107" s="20" t="str">
        <f>'P24'!$E104</f>
        <v>NA</v>
      </c>
      <c r="AB107" s="20" t="str">
        <f>'P25'!$E104</f>
        <v>NT</v>
      </c>
      <c r="AC107" s="20" t="str">
        <f>'P26'!$E104</f>
        <v>NA</v>
      </c>
      <c r="AD107" s="20" t="str">
        <f>'P27'!$E104</f>
        <v>NA</v>
      </c>
      <c r="AE107" s="20" t="str">
        <f>'P28'!$E104</f>
        <v>NA</v>
      </c>
      <c r="AF107" s="20" t="str">
        <f>'P29'!$E104</f>
        <v>NA</v>
      </c>
      <c r="AG107" s="20" t="str">
        <f>'P30'!$E104</f>
        <v>NA</v>
      </c>
      <c r="AH107" s="20" t="str">
        <f>'P31'!$E104</f>
        <v>NA</v>
      </c>
      <c r="AI107" s="20" t="str">
        <f>'P32'!$E104</f>
        <v>NA</v>
      </c>
      <c r="AJ107" s="20" t="str">
        <f>'P33'!$E104</f>
        <v>NA</v>
      </c>
      <c r="AK107" s="20" t="str">
        <f>'P34'!$E104</f>
        <v>NA</v>
      </c>
      <c r="AL107" s="20" t="str">
        <f>'P35'!$E104</f>
        <v>NA</v>
      </c>
      <c r="AM107" s="20" t="str">
        <f>'P36'!$E104</f>
        <v>NA</v>
      </c>
      <c r="AN107" s="20" t="str">
        <f>'P37'!$E104</f>
        <v>NA</v>
      </c>
      <c r="AO107" s="20" t="str">
        <f>'P38'!$E104</f>
        <v>NT</v>
      </c>
      <c r="AP107" s="20" t="str">
        <f>'P39'!$E104</f>
        <v>NT</v>
      </c>
      <c r="AQ107" s="20" t="str">
        <f>'P40'!$E104</f>
        <v>NT</v>
      </c>
      <c r="AR107" s="20">
        <v>101</v>
      </c>
      <c r="AS107" s="21">
        <f>COUNTIF(BaseDeCalcul!D107:AQ107,"C")</f>
        <v>0</v>
      </c>
      <c r="AT107" s="21">
        <f>COUNTIF(BaseDeCalcul!D107:AQ107,"NC")</f>
        <v>0</v>
      </c>
      <c r="AU107" s="21">
        <f>COUNTIF(BaseDeCalcul!D107:AQ107,"NA")</f>
        <v>35</v>
      </c>
      <c r="AV107" s="22" t="str">
        <f t="shared" si="9"/>
        <v>NA</v>
      </c>
      <c r="AW107" s="21"/>
      <c r="AX107" s="21"/>
      <c r="AY107" s="21"/>
      <c r="AZ107" s="21"/>
      <c r="BA107" s="21"/>
      <c r="BB107" s="20"/>
      <c r="BC107" s="20"/>
    </row>
    <row r="108" spans="1:55">
      <c r="A108" s="20" t="str">
        <f>Criteres!B105</f>
        <v>Formulaires</v>
      </c>
      <c r="B108" s="20" t="str">
        <f>Criteres!C105</f>
        <v>11.14</v>
      </c>
      <c r="C108" s="20" t="str">
        <f>Criteres!D105</f>
        <v>AAA</v>
      </c>
      <c r="D108" s="20" t="str">
        <f>'P01'!E105</f>
        <v>NT</v>
      </c>
      <c r="E108" s="20" t="str">
        <f>'P02'!E105</f>
        <v>NT</v>
      </c>
      <c r="F108" s="20" t="str">
        <f>'P03'!E105</f>
        <v>NT</v>
      </c>
      <c r="G108" s="20" t="str">
        <f>'P04'!E105</f>
        <v>NT</v>
      </c>
      <c r="H108" s="20" t="str">
        <f>'P05'!E105</f>
        <v>NT</v>
      </c>
      <c r="I108" s="20" t="str">
        <f>'P06'!E105</f>
        <v>NT</v>
      </c>
      <c r="J108" s="20" t="str">
        <f>'P07'!E105</f>
        <v>NT</v>
      </c>
      <c r="K108" s="20" t="str">
        <f>'P08'!E105</f>
        <v>NT</v>
      </c>
      <c r="L108" s="20" t="str">
        <f>'P09'!E105</f>
        <v>NT</v>
      </c>
      <c r="M108" s="20" t="str">
        <f>'P10'!E105</f>
        <v>NT</v>
      </c>
      <c r="N108" s="20" t="str">
        <f>'P11'!E105</f>
        <v>NT</v>
      </c>
      <c r="O108" s="20" t="str">
        <f>'P12'!E105</f>
        <v>NT</v>
      </c>
      <c r="P108" s="20" t="str">
        <f>'P13'!E105</f>
        <v>NT</v>
      </c>
      <c r="Q108" s="20" t="str">
        <f>'P14'!E105</f>
        <v>NT</v>
      </c>
      <c r="R108" s="20" t="str">
        <f>'P15'!E105</f>
        <v>NT</v>
      </c>
      <c r="S108" s="20" t="str">
        <f>'P16'!E105</f>
        <v>NT</v>
      </c>
      <c r="T108" s="20" t="str">
        <f>'P17'!E105</f>
        <v>NT</v>
      </c>
      <c r="U108" s="20" t="str">
        <f>'P18'!E105</f>
        <v>NT</v>
      </c>
      <c r="V108" s="20" t="str">
        <f>'P19'!E105</f>
        <v>NT</v>
      </c>
      <c r="W108" s="20" t="str">
        <f>'P20'!E105</f>
        <v>NT</v>
      </c>
      <c r="X108" s="20" t="str">
        <f>'P21'!E105</f>
        <v>NT</v>
      </c>
      <c r="Y108" s="20" t="str">
        <f>'P22'!E105</f>
        <v>NT</v>
      </c>
      <c r="Z108" s="20" t="str">
        <f>'P23'!$E105</f>
        <v>NT</v>
      </c>
      <c r="AA108" s="20" t="str">
        <f>'P24'!$E105</f>
        <v>NT</v>
      </c>
      <c r="AB108" s="20" t="str">
        <f>'P25'!$E105</f>
        <v>NT</v>
      </c>
      <c r="AC108" s="20" t="str">
        <f>'P26'!$E105</f>
        <v>NT</v>
      </c>
      <c r="AD108" s="20" t="str">
        <f>'P27'!$E105</f>
        <v>NT</v>
      </c>
      <c r="AE108" s="20" t="str">
        <f>'P28'!$E105</f>
        <v>NT</v>
      </c>
      <c r="AF108" s="20" t="str">
        <f>'P29'!$E105</f>
        <v>NT</v>
      </c>
      <c r="AG108" s="20" t="str">
        <f>'P30'!$E105</f>
        <v>NT</v>
      </c>
      <c r="AH108" s="20" t="str">
        <f>'P31'!$E105</f>
        <v>NT</v>
      </c>
      <c r="AI108" s="20" t="str">
        <f>'P32'!$E105</f>
        <v>NT</v>
      </c>
      <c r="AJ108" s="20" t="str">
        <f>'P33'!$E105</f>
        <v>NT</v>
      </c>
      <c r="AK108" s="20" t="str">
        <f>'P34'!$E105</f>
        <v>NT</v>
      </c>
      <c r="AL108" s="20" t="str">
        <f>'P35'!$E105</f>
        <v>NT</v>
      </c>
      <c r="AM108" s="20" t="str">
        <f>'P36'!$E105</f>
        <v>NT</v>
      </c>
      <c r="AN108" s="20" t="str">
        <f>'P37'!$E105</f>
        <v>NT</v>
      </c>
      <c r="AO108" s="20" t="str">
        <f>'P38'!$E105</f>
        <v>NT</v>
      </c>
      <c r="AP108" s="20" t="str">
        <f>'P39'!$E105</f>
        <v>NT</v>
      </c>
      <c r="AQ108" s="20" t="str">
        <f>'P40'!$E105</f>
        <v>NT</v>
      </c>
      <c r="AR108" s="20">
        <v>102</v>
      </c>
      <c r="AS108" s="21">
        <f>COUNTIF(BaseDeCalcul!D108:AQ108,"C")</f>
        <v>0</v>
      </c>
      <c r="AT108" s="21">
        <f>COUNTIF(BaseDeCalcul!D108:AQ108,"NC")</f>
        <v>0</v>
      </c>
      <c r="AU108" s="21">
        <f>COUNTIF(BaseDeCalcul!D108:AQ108,"NA")</f>
        <v>0</v>
      </c>
      <c r="AV108" s="22" t="str">
        <f t="shared" si="9"/>
        <v>NT</v>
      </c>
      <c r="AW108" s="21"/>
      <c r="AX108" s="21"/>
      <c r="AY108" s="21"/>
      <c r="AZ108" s="21"/>
      <c r="BA108" s="21"/>
      <c r="BB108" s="20"/>
      <c r="BC108" s="20"/>
    </row>
    <row r="109" spans="1:55">
      <c r="A109" s="20" t="str">
        <f>Criteres!B106</f>
        <v>Formulaires</v>
      </c>
      <c r="B109" s="20" t="str">
        <f>Criteres!C106</f>
        <v>11.15</v>
      </c>
      <c r="C109" s="20" t="str">
        <f>Criteres!D106</f>
        <v>AAA</v>
      </c>
      <c r="D109" s="20" t="str">
        <f>'P01'!E106</f>
        <v>NT</v>
      </c>
      <c r="E109" s="20" t="str">
        <f>'P02'!E106</f>
        <v>NT</v>
      </c>
      <c r="F109" s="20" t="str">
        <f>'P03'!E106</f>
        <v>NT</v>
      </c>
      <c r="G109" s="20" t="str">
        <f>'P04'!E106</f>
        <v>NT</v>
      </c>
      <c r="H109" s="20" t="str">
        <f>'P05'!E106</f>
        <v>NT</v>
      </c>
      <c r="I109" s="20" t="str">
        <f>'P06'!E106</f>
        <v>NT</v>
      </c>
      <c r="J109" s="20" t="str">
        <f>'P07'!E106</f>
        <v>NT</v>
      </c>
      <c r="K109" s="20" t="str">
        <f>'P08'!E106</f>
        <v>NT</v>
      </c>
      <c r="L109" s="20" t="str">
        <f>'P09'!E106</f>
        <v>NT</v>
      </c>
      <c r="M109" s="20" t="str">
        <f>'P10'!E106</f>
        <v>NT</v>
      </c>
      <c r="N109" s="20" t="str">
        <f>'P11'!E106</f>
        <v>NT</v>
      </c>
      <c r="O109" s="20" t="str">
        <f>'P12'!E106</f>
        <v>NT</v>
      </c>
      <c r="P109" s="20" t="str">
        <f>'P13'!E106</f>
        <v>NT</v>
      </c>
      <c r="Q109" s="20" t="str">
        <f>'P14'!E106</f>
        <v>NT</v>
      </c>
      <c r="R109" s="20" t="str">
        <f>'P15'!E106</f>
        <v>NT</v>
      </c>
      <c r="S109" s="20" t="str">
        <f>'P16'!E106</f>
        <v>NT</v>
      </c>
      <c r="T109" s="20" t="str">
        <f>'P17'!E106</f>
        <v>NT</v>
      </c>
      <c r="U109" s="20" t="str">
        <f>'P18'!E106</f>
        <v>NT</v>
      </c>
      <c r="V109" s="20" t="str">
        <f>'P19'!E106</f>
        <v>NT</v>
      </c>
      <c r="W109" s="20" t="str">
        <f>'P20'!E106</f>
        <v>NT</v>
      </c>
      <c r="X109" s="20" t="str">
        <f>'P21'!E106</f>
        <v>NT</v>
      </c>
      <c r="Y109" s="20" t="str">
        <f>'P22'!E106</f>
        <v>NT</v>
      </c>
      <c r="Z109" s="20" t="str">
        <f>'P23'!$E106</f>
        <v>NT</v>
      </c>
      <c r="AA109" s="20" t="str">
        <f>'P24'!$E106</f>
        <v>NT</v>
      </c>
      <c r="AB109" s="20" t="str">
        <f>'P25'!$E106</f>
        <v>NT</v>
      </c>
      <c r="AC109" s="20" t="str">
        <f>'P26'!$E106</f>
        <v>NT</v>
      </c>
      <c r="AD109" s="20" t="str">
        <f>'P27'!$E106</f>
        <v>NT</v>
      </c>
      <c r="AE109" s="20" t="str">
        <f>'P28'!$E106</f>
        <v>NT</v>
      </c>
      <c r="AF109" s="20" t="str">
        <f>'P29'!$E106</f>
        <v>NT</v>
      </c>
      <c r="AG109" s="20" t="str">
        <f>'P30'!$E106</f>
        <v>NT</v>
      </c>
      <c r="AH109" s="20" t="str">
        <f>'P31'!$E106</f>
        <v>NT</v>
      </c>
      <c r="AI109" s="20" t="str">
        <f>'P32'!$E106</f>
        <v>NT</v>
      </c>
      <c r="AJ109" s="20" t="str">
        <f>'P33'!$E106</f>
        <v>NT</v>
      </c>
      <c r="AK109" s="20" t="str">
        <f>'P34'!$E106</f>
        <v>NT</v>
      </c>
      <c r="AL109" s="20" t="str">
        <f>'P35'!$E106</f>
        <v>NT</v>
      </c>
      <c r="AM109" s="20" t="str">
        <f>'P36'!$E106</f>
        <v>NT</v>
      </c>
      <c r="AN109" s="20" t="str">
        <f>'P37'!$E106</f>
        <v>NT</v>
      </c>
      <c r="AO109" s="20" t="str">
        <f>'P38'!$E106</f>
        <v>NT</v>
      </c>
      <c r="AP109" s="20" t="str">
        <f>'P39'!$E106</f>
        <v>NT</v>
      </c>
      <c r="AQ109" s="20" t="str">
        <f>'P40'!$E106</f>
        <v>NT</v>
      </c>
      <c r="AR109" s="20">
        <v>103</v>
      </c>
      <c r="AS109" s="21">
        <f>COUNTIF(BaseDeCalcul!D109:AQ109,"C")</f>
        <v>0</v>
      </c>
      <c r="AT109" s="21">
        <f>COUNTIF(BaseDeCalcul!D109:AQ109,"NC")</f>
        <v>0</v>
      </c>
      <c r="AU109" s="21">
        <f>COUNTIF(BaseDeCalcul!D109:AQ109,"NA")</f>
        <v>0</v>
      </c>
      <c r="AV109" s="22" t="str">
        <f t="shared" si="9"/>
        <v>NT</v>
      </c>
      <c r="AW109" s="21"/>
      <c r="AX109" s="21"/>
      <c r="AY109" s="21"/>
      <c r="AZ109" s="21"/>
      <c r="BA109" s="21"/>
      <c r="BB109" s="20"/>
      <c r="BC109" s="20"/>
    </row>
    <row r="110" spans="1:55">
      <c r="A110" s="20" t="str">
        <f>Criteres!B107</f>
        <v>Formulaires</v>
      </c>
      <c r="B110" s="20" t="str">
        <f>Criteres!C107</f>
        <v>11.16</v>
      </c>
      <c r="C110" s="20" t="str">
        <f>Criteres!D107</f>
        <v>AAA</v>
      </c>
      <c r="D110" s="20" t="str">
        <f>'P01'!E107</f>
        <v>NT</v>
      </c>
      <c r="E110" s="20" t="str">
        <f>'P02'!E107</f>
        <v>NT</v>
      </c>
      <c r="F110" s="20" t="str">
        <f>'P03'!E107</f>
        <v>NT</v>
      </c>
      <c r="G110" s="20" t="str">
        <f>'P04'!E107</f>
        <v>NT</v>
      </c>
      <c r="H110" s="20" t="str">
        <f>'P05'!E107</f>
        <v>NT</v>
      </c>
      <c r="I110" s="20" t="str">
        <f>'P06'!E107</f>
        <v>NT</v>
      </c>
      <c r="J110" s="20" t="str">
        <f>'P07'!E107</f>
        <v>NT</v>
      </c>
      <c r="K110" s="20" t="str">
        <f>'P08'!E107</f>
        <v>NT</v>
      </c>
      <c r="L110" s="20" t="str">
        <f>'P09'!E107</f>
        <v>NT</v>
      </c>
      <c r="M110" s="20" t="str">
        <f>'P10'!E107</f>
        <v>NT</v>
      </c>
      <c r="N110" s="20" t="str">
        <f>'P11'!E107</f>
        <v>NT</v>
      </c>
      <c r="O110" s="20" t="str">
        <f>'P12'!E107</f>
        <v>NT</v>
      </c>
      <c r="P110" s="20" t="str">
        <f>'P13'!E107</f>
        <v>NT</v>
      </c>
      <c r="Q110" s="20" t="str">
        <f>'P14'!E107</f>
        <v>NT</v>
      </c>
      <c r="R110" s="20" t="str">
        <f>'P15'!E107</f>
        <v>NT</v>
      </c>
      <c r="S110" s="20" t="str">
        <f>'P16'!E107</f>
        <v>NT</v>
      </c>
      <c r="T110" s="20" t="str">
        <f>'P17'!E107</f>
        <v>NT</v>
      </c>
      <c r="U110" s="20" t="str">
        <f>'P18'!E107</f>
        <v>NT</v>
      </c>
      <c r="V110" s="20" t="str">
        <f>'P19'!E107</f>
        <v>NT</v>
      </c>
      <c r="W110" s="20" t="str">
        <f>'P20'!E107</f>
        <v>NT</v>
      </c>
      <c r="X110" s="20" t="str">
        <f>'P21'!E107</f>
        <v>NT</v>
      </c>
      <c r="Y110" s="20" t="str">
        <f>'P22'!E107</f>
        <v>NT</v>
      </c>
      <c r="Z110" s="20" t="str">
        <f>'P23'!$E107</f>
        <v>NT</v>
      </c>
      <c r="AA110" s="20" t="str">
        <f>'P24'!$E107</f>
        <v>NT</v>
      </c>
      <c r="AB110" s="20" t="str">
        <f>'P25'!$E107</f>
        <v>NT</v>
      </c>
      <c r="AC110" s="20" t="str">
        <f>'P26'!$E107</f>
        <v>NT</v>
      </c>
      <c r="AD110" s="20" t="str">
        <f>'P27'!$E107</f>
        <v>NT</v>
      </c>
      <c r="AE110" s="20" t="str">
        <f>'P28'!$E107</f>
        <v>NT</v>
      </c>
      <c r="AF110" s="20" t="str">
        <f>'P29'!$E107</f>
        <v>NT</v>
      </c>
      <c r="AG110" s="20" t="str">
        <f>'P30'!$E107</f>
        <v>NT</v>
      </c>
      <c r="AH110" s="20" t="str">
        <f>'P31'!$E107</f>
        <v>NT</v>
      </c>
      <c r="AI110" s="20" t="str">
        <f>'P32'!$E107</f>
        <v>NT</v>
      </c>
      <c r="AJ110" s="20" t="str">
        <f>'P33'!$E107</f>
        <v>NT</v>
      </c>
      <c r="AK110" s="20" t="str">
        <f>'P34'!$E107</f>
        <v>NT</v>
      </c>
      <c r="AL110" s="20" t="str">
        <f>'P35'!$E107</f>
        <v>NT</v>
      </c>
      <c r="AM110" s="20" t="str">
        <f>'P36'!$E107</f>
        <v>NT</v>
      </c>
      <c r="AN110" s="20" t="str">
        <f>'P37'!$E107</f>
        <v>NT</v>
      </c>
      <c r="AO110" s="20" t="str">
        <f>'P38'!$E107</f>
        <v>NT</v>
      </c>
      <c r="AP110" s="20" t="str">
        <f>'P39'!$E107</f>
        <v>NT</v>
      </c>
      <c r="AQ110" s="20" t="str">
        <f>'P40'!$E107</f>
        <v>NT</v>
      </c>
      <c r="AR110" s="20">
        <v>104</v>
      </c>
      <c r="AS110" s="21">
        <f>COUNTIF(BaseDeCalcul!D110:AQ110,"C")</f>
        <v>0</v>
      </c>
      <c r="AT110" s="21">
        <f>COUNTIF(BaseDeCalcul!D110:AQ110,"NC")</f>
        <v>0</v>
      </c>
      <c r="AU110" s="21">
        <f>COUNTIF(BaseDeCalcul!D110:AQ110,"NA")</f>
        <v>0</v>
      </c>
      <c r="AV110" s="22" t="str">
        <f t="shared" si="9"/>
        <v>NT</v>
      </c>
      <c r="AW110" s="21"/>
      <c r="AX110" s="21"/>
      <c r="AY110" s="21"/>
      <c r="AZ110" s="21"/>
      <c r="BA110" s="21"/>
      <c r="BB110" s="20"/>
      <c r="BC110" s="20"/>
    </row>
    <row r="111" spans="1:55">
      <c r="A111" s="20" t="str">
        <f>Criteres!B108</f>
        <v>Navigation</v>
      </c>
      <c r="B111" s="20" t="str">
        <f>Criteres!C108</f>
        <v>12.1</v>
      </c>
      <c r="C111" s="20" t="str">
        <f>Criteres!D108</f>
        <v>AA</v>
      </c>
      <c r="D111" s="20" t="str">
        <f>'P01'!E108</f>
        <v>NC</v>
      </c>
      <c r="E111" s="20" t="str">
        <f>'P02'!E108</f>
        <v>NA</v>
      </c>
      <c r="F111" s="20" t="str">
        <f>'P03'!E108</f>
        <v>NA</v>
      </c>
      <c r="G111" s="20" t="str">
        <f>'P04'!E108</f>
        <v>NA</v>
      </c>
      <c r="H111" s="20" t="str">
        <f>'P05'!E108</f>
        <v>NA</v>
      </c>
      <c r="I111" s="20" t="str">
        <f>'P06'!E108</f>
        <v>NA</v>
      </c>
      <c r="J111" s="20" t="str">
        <f>'P07'!E108</f>
        <v>NA</v>
      </c>
      <c r="K111" s="20" t="str">
        <f>'P08'!E108</f>
        <v>C</v>
      </c>
      <c r="L111" s="20" t="str">
        <f>'P09'!E108</f>
        <v>NA</v>
      </c>
      <c r="M111" s="20" t="str">
        <f>'P10'!E108</f>
        <v>NA</v>
      </c>
      <c r="N111" s="20" t="str">
        <f>'P11'!E108</f>
        <v>NT</v>
      </c>
      <c r="O111" s="20" t="str">
        <f>'P12'!E108</f>
        <v>NA</v>
      </c>
      <c r="P111" s="20" t="str">
        <f>'P13'!E108</f>
        <v>NA</v>
      </c>
      <c r="Q111" s="20" t="str">
        <f>'P14'!E108</f>
        <v>NA</v>
      </c>
      <c r="R111" s="20" t="str">
        <f>'P15'!E108</f>
        <v>NA</v>
      </c>
      <c r="S111" s="20" t="str">
        <f>'P16'!E108</f>
        <v>NA</v>
      </c>
      <c r="T111" s="20" t="str">
        <f>'P17'!E108</f>
        <v>NA</v>
      </c>
      <c r="U111" s="20" t="str">
        <f>'P18'!E108</f>
        <v>NA</v>
      </c>
      <c r="V111" s="20" t="str">
        <f>'P19'!E108</f>
        <v>NA</v>
      </c>
      <c r="W111" s="20" t="str">
        <f>'P20'!E108</f>
        <v>NA</v>
      </c>
      <c r="X111" s="20" t="str">
        <f>'P21'!E108</f>
        <v>NA</v>
      </c>
      <c r="Y111" s="20" t="str">
        <f>'P22'!E108</f>
        <v>NA</v>
      </c>
      <c r="Z111" s="20" t="str">
        <f>'P23'!$E108</f>
        <v>NA</v>
      </c>
      <c r="AA111" s="20" t="str">
        <f>'P24'!$E108</f>
        <v>NA</v>
      </c>
      <c r="AB111" s="20" t="str">
        <f>'P25'!$E108</f>
        <v>NT</v>
      </c>
      <c r="AC111" s="20" t="str">
        <f>'P26'!$E108</f>
        <v>NA</v>
      </c>
      <c r="AD111" s="20" t="str">
        <f>'P27'!$E108</f>
        <v>NA</v>
      </c>
      <c r="AE111" s="20" t="str">
        <f>'P28'!$E108</f>
        <v>NA</v>
      </c>
      <c r="AF111" s="20" t="str">
        <f>'P29'!$E108</f>
        <v>NA</v>
      </c>
      <c r="AG111" s="20" t="str">
        <f>'P30'!$E108</f>
        <v>NA</v>
      </c>
      <c r="AH111" s="20" t="str">
        <f>'P31'!$E108</f>
        <v>C</v>
      </c>
      <c r="AI111" s="20" t="str">
        <f>'P32'!$E108</f>
        <v>NA</v>
      </c>
      <c r="AJ111" s="20" t="str">
        <f>'P33'!$E108</f>
        <v>NA</v>
      </c>
      <c r="AK111" s="20" t="str">
        <f>'P34'!$E108</f>
        <v>NA</v>
      </c>
      <c r="AL111" s="20" t="str">
        <f>'P35'!$E108</f>
        <v>NA</v>
      </c>
      <c r="AM111" s="20" t="str">
        <f>'P36'!$E108</f>
        <v>NA</v>
      </c>
      <c r="AN111" s="20" t="str">
        <f>'P37'!$E108</f>
        <v>NA</v>
      </c>
      <c r="AO111" s="20" t="str">
        <f>'P38'!$E108</f>
        <v>NT</v>
      </c>
      <c r="AP111" s="20" t="str">
        <f>'P39'!$E108</f>
        <v>NT</v>
      </c>
      <c r="AQ111" s="20" t="str">
        <f>'P40'!$E108</f>
        <v>NT</v>
      </c>
      <c r="AR111" s="20">
        <v>105</v>
      </c>
      <c r="AS111" s="21">
        <f>COUNTIF(BaseDeCalcul!D111:AQ111,"C")</f>
        <v>2</v>
      </c>
      <c r="AT111" s="21">
        <f>COUNTIF(BaseDeCalcul!D111:AQ111,"NC")</f>
        <v>1</v>
      </c>
      <c r="AU111" s="21">
        <f>COUNTIF(BaseDeCalcul!D111:AQ111,"NA")</f>
        <v>32</v>
      </c>
      <c r="AV111" s="22" t="str">
        <f t="shared" si="9"/>
        <v>NC</v>
      </c>
      <c r="AW111" s="21"/>
      <c r="AX111" s="21"/>
      <c r="AY111" s="21"/>
      <c r="AZ111" s="21"/>
      <c r="BA111" s="21"/>
      <c r="BB111" s="20"/>
      <c r="BC111" s="20"/>
    </row>
    <row r="112" spans="1:55">
      <c r="A112" s="20" t="str">
        <f>Criteres!B109</f>
        <v>Navigation</v>
      </c>
      <c r="B112" s="20" t="str">
        <f>Criteres!C109</f>
        <v>12.2</v>
      </c>
      <c r="C112" s="20" t="str">
        <f>Criteres!D109</f>
        <v>AA</v>
      </c>
      <c r="D112" s="20" t="str">
        <f>'P01'!E109</f>
        <v>C</v>
      </c>
      <c r="E112" s="20" t="str">
        <f>'P02'!E109</f>
        <v>C</v>
      </c>
      <c r="F112" s="20" t="str">
        <f>'P03'!E109</f>
        <v>C</v>
      </c>
      <c r="G112" s="20" t="str">
        <f>'P04'!E109</f>
        <v>C</v>
      </c>
      <c r="H112" s="20" t="str">
        <f>'P05'!E109</f>
        <v>C</v>
      </c>
      <c r="I112" s="20" t="str">
        <f>'P06'!E109</f>
        <v>C</v>
      </c>
      <c r="J112" s="20" t="str">
        <f>'P07'!E109</f>
        <v>C</v>
      </c>
      <c r="K112" s="20" t="str">
        <f>'P08'!E109</f>
        <v>C</v>
      </c>
      <c r="L112" s="20" t="str">
        <f>'P09'!E109</f>
        <v>C</v>
      </c>
      <c r="M112" s="20" t="str">
        <f>'P10'!E109</f>
        <v>C</v>
      </c>
      <c r="N112" s="20" t="str">
        <f>'P11'!E109</f>
        <v>NT</v>
      </c>
      <c r="O112" s="20" t="str">
        <f>'P12'!E109</f>
        <v>NA</v>
      </c>
      <c r="P112" s="20" t="str">
        <f>'P13'!E109</f>
        <v>C</v>
      </c>
      <c r="Q112" s="20" t="str">
        <f>'P14'!E109</f>
        <v>C</v>
      </c>
      <c r="R112" s="20" t="str">
        <f>'P15'!E109</f>
        <v>C</v>
      </c>
      <c r="S112" s="20" t="str">
        <f>'P16'!E109</f>
        <v>C</v>
      </c>
      <c r="T112" s="20" t="str">
        <f>'P17'!E109</f>
        <v>NA</v>
      </c>
      <c r="U112" s="20" t="str">
        <f>'P18'!E109</f>
        <v>C</v>
      </c>
      <c r="V112" s="20" t="str">
        <f>'P19'!E109</f>
        <v>NA</v>
      </c>
      <c r="W112" s="20" t="str">
        <f>'P20'!E109</f>
        <v>C</v>
      </c>
      <c r="X112" s="20" t="str">
        <f>'P21'!E109</f>
        <v>C</v>
      </c>
      <c r="Y112" s="20" t="str">
        <f>'P22'!E109</f>
        <v>NA</v>
      </c>
      <c r="Z112" s="20" t="str">
        <f>'P23'!$E109</f>
        <v>C</v>
      </c>
      <c r="AA112" s="20" t="str">
        <f>'P24'!$E109</f>
        <v>NA</v>
      </c>
      <c r="AB112" s="20" t="str">
        <f>'P25'!$E109</f>
        <v>NT</v>
      </c>
      <c r="AC112" s="20" t="str">
        <f>'P26'!$E109</f>
        <v>C</v>
      </c>
      <c r="AD112" s="20" t="str">
        <f>'P27'!$E109</f>
        <v>C</v>
      </c>
      <c r="AE112" s="20" t="str">
        <f>'P28'!$E109</f>
        <v>C</v>
      </c>
      <c r="AF112" s="20" t="str">
        <f>'P29'!$E109</f>
        <v>C</v>
      </c>
      <c r="AG112" s="20" t="str">
        <f>'P30'!$E109</f>
        <v>C</v>
      </c>
      <c r="AH112" s="20" t="str">
        <f>'P31'!$E109</f>
        <v>NA</v>
      </c>
      <c r="AI112" s="20" t="str">
        <f>'P32'!$E109</f>
        <v>C</v>
      </c>
      <c r="AJ112" s="20" t="str">
        <f>'P33'!$E109</f>
        <v>C</v>
      </c>
      <c r="AK112" s="20" t="str">
        <f>'P34'!$E109</f>
        <v>C</v>
      </c>
      <c r="AL112" s="20" t="str">
        <f>'P35'!$E109</f>
        <v>C</v>
      </c>
      <c r="AM112" s="20" t="str">
        <f>'P36'!$E109</f>
        <v>NA</v>
      </c>
      <c r="AN112" s="20" t="str">
        <f>'P37'!$E109</f>
        <v>NA</v>
      </c>
      <c r="AO112" s="20" t="str">
        <f>'P38'!$E109</f>
        <v>NT</v>
      </c>
      <c r="AP112" s="20" t="str">
        <f>'P39'!$E109</f>
        <v>NT</v>
      </c>
      <c r="AQ112" s="20" t="str">
        <f>'P40'!$E109</f>
        <v>NT</v>
      </c>
      <c r="AR112" s="20">
        <v>106</v>
      </c>
      <c r="AS112" s="21">
        <f>COUNTIF(BaseDeCalcul!D112:AQ112,"C")</f>
        <v>27</v>
      </c>
      <c r="AT112" s="21">
        <f>COUNTIF(BaseDeCalcul!D112:AQ112,"NC")</f>
        <v>0</v>
      </c>
      <c r="AU112" s="21">
        <f>COUNTIF(BaseDeCalcul!D112:AQ112,"NA")</f>
        <v>8</v>
      </c>
      <c r="AV112" s="22" t="str">
        <f t="shared" si="9"/>
        <v>C</v>
      </c>
      <c r="AW112" s="21"/>
      <c r="AX112" s="21"/>
      <c r="AY112" s="21"/>
      <c r="AZ112" s="21"/>
      <c r="BA112" s="21"/>
      <c r="BB112" s="20"/>
      <c r="BC112" s="20"/>
    </row>
    <row r="113" spans="1:55">
      <c r="A113" s="20" t="str">
        <f>Criteres!B110</f>
        <v>Navigation</v>
      </c>
      <c r="B113" s="20" t="str">
        <f>Criteres!C110</f>
        <v>12.3</v>
      </c>
      <c r="C113" s="20" t="str">
        <f>Criteres!D110</f>
        <v>AA</v>
      </c>
      <c r="D113" s="20" t="str">
        <f>'P01'!E110</f>
        <v>NA</v>
      </c>
      <c r="E113" s="20" t="str">
        <f>'P02'!E110</f>
        <v>NA</v>
      </c>
      <c r="F113" s="20" t="str">
        <f>'P03'!E110</f>
        <v>NA</v>
      </c>
      <c r="G113" s="20" t="str">
        <f>'P04'!E110</f>
        <v>NA</v>
      </c>
      <c r="H113" s="20" t="str">
        <f>'P05'!E110</f>
        <v>NA</v>
      </c>
      <c r="I113" s="20" t="str">
        <f>'P06'!E110</f>
        <v>NA</v>
      </c>
      <c r="J113" s="20" t="str">
        <f>'P07'!E110</f>
        <v>NA</v>
      </c>
      <c r="K113" s="20" t="str">
        <f>'P08'!E110</f>
        <v>NA</v>
      </c>
      <c r="L113" s="20" t="str">
        <f>'P09'!E110</f>
        <v>NA</v>
      </c>
      <c r="M113" s="20" t="str">
        <f>'P10'!E110</f>
        <v>NA</v>
      </c>
      <c r="N113" s="20" t="str">
        <f>'P11'!E110</f>
        <v>NT</v>
      </c>
      <c r="O113" s="20" t="str">
        <f>'P12'!E110</f>
        <v>NA</v>
      </c>
      <c r="P113" s="20" t="str">
        <f>'P13'!E110</f>
        <v>NA</v>
      </c>
      <c r="Q113" s="20" t="str">
        <f>'P14'!E110</f>
        <v>NA</v>
      </c>
      <c r="R113" s="20" t="str">
        <f>'P15'!E110</f>
        <v>NA</v>
      </c>
      <c r="S113" s="20" t="str">
        <f>'P16'!E110</f>
        <v>NA</v>
      </c>
      <c r="T113" s="20" t="str">
        <f>'P17'!E110</f>
        <v>NA</v>
      </c>
      <c r="U113" s="20" t="str">
        <f>'P18'!E110</f>
        <v>NA</v>
      </c>
      <c r="V113" s="20" t="str">
        <f>'P19'!E110</f>
        <v>NA</v>
      </c>
      <c r="W113" s="20" t="str">
        <f>'P20'!E110</f>
        <v>NA</v>
      </c>
      <c r="X113" s="20" t="str">
        <f>'P21'!E110</f>
        <v>NA</v>
      </c>
      <c r="Y113" s="20" t="str">
        <f>'P22'!E110</f>
        <v>NA</v>
      </c>
      <c r="Z113" s="20" t="str">
        <f>'P23'!$E110</f>
        <v>NA</v>
      </c>
      <c r="AA113" s="20" t="str">
        <f>'P24'!$E110</f>
        <v>NA</v>
      </c>
      <c r="AB113" s="20" t="str">
        <f>'P25'!$E110</f>
        <v>NT</v>
      </c>
      <c r="AC113" s="20" t="str">
        <f>'P26'!$E110</f>
        <v>NA</v>
      </c>
      <c r="AD113" s="20" t="str">
        <f>'P27'!$E110</f>
        <v>NA</v>
      </c>
      <c r="AE113" s="20" t="str">
        <f>'P28'!$E110</f>
        <v>NA</v>
      </c>
      <c r="AF113" s="20" t="str">
        <f>'P29'!$E110</f>
        <v>NA</v>
      </c>
      <c r="AG113" s="20" t="str">
        <f>'P30'!$E110</f>
        <v>NA</v>
      </c>
      <c r="AH113" s="20" t="str">
        <f>'P31'!$E110</f>
        <v>NA</v>
      </c>
      <c r="AI113" s="20" t="str">
        <f>'P32'!$E110</f>
        <v>NA</v>
      </c>
      <c r="AJ113" s="20" t="str">
        <f>'P33'!$E110</f>
        <v>NA</v>
      </c>
      <c r="AK113" s="20" t="str">
        <f>'P34'!$E110</f>
        <v>NA</v>
      </c>
      <c r="AL113" s="20" t="str">
        <f>'P35'!$E110</f>
        <v>NA</v>
      </c>
      <c r="AM113" s="20" t="str">
        <f>'P36'!$E110</f>
        <v>NA</v>
      </c>
      <c r="AN113" s="20" t="str">
        <f>'P37'!$E110</f>
        <v>NA</v>
      </c>
      <c r="AO113" s="20" t="str">
        <f>'P38'!$E110</f>
        <v>NT</v>
      </c>
      <c r="AP113" s="20" t="str">
        <f>'P39'!$E110</f>
        <v>NT</v>
      </c>
      <c r="AQ113" s="20" t="str">
        <f>'P40'!$E110</f>
        <v>NT</v>
      </c>
      <c r="AR113" s="20">
        <v>107</v>
      </c>
      <c r="AS113" s="21">
        <f>COUNTIF(BaseDeCalcul!D113:AQ113,"C")</f>
        <v>0</v>
      </c>
      <c r="AT113" s="21">
        <f>COUNTIF(BaseDeCalcul!D113:AQ113,"NC")</f>
        <v>0</v>
      </c>
      <c r="AU113" s="21">
        <f>COUNTIF(BaseDeCalcul!D113:AQ113,"NA")</f>
        <v>35</v>
      </c>
      <c r="AV113" s="22" t="str">
        <f t="shared" si="9"/>
        <v>NA</v>
      </c>
      <c r="AW113" s="21"/>
      <c r="AX113" s="21"/>
      <c r="AY113" s="21"/>
      <c r="AZ113" s="21"/>
      <c r="BA113" s="21"/>
      <c r="BB113" s="20"/>
      <c r="BC113" s="20"/>
    </row>
    <row r="114" spans="1:55">
      <c r="A114" s="20" t="str">
        <f>Criteres!B111</f>
        <v>Navigation</v>
      </c>
      <c r="B114" s="20" t="str">
        <f>Criteres!C111</f>
        <v>12.4</v>
      </c>
      <c r="C114" s="20" t="str">
        <f>Criteres!D111</f>
        <v>AA</v>
      </c>
      <c r="D114" s="20" t="str">
        <f>'P01'!E111</f>
        <v>NA</v>
      </c>
      <c r="E114" s="20" t="str">
        <f>'P02'!E111</f>
        <v>NA</v>
      </c>
      <c r="F114" s="20" t="str">
        <f>'P03'!E111</f>
        <v>NA</v>
      </c>
      <c r="G114" s="20" t="str">
        <f>'P04'!E111</f>
        <v>NA</v>
      </c>
      <c r="H114" s="20" t="str">
        <f>'P05'!E111</f>
        <v>NA</v>
      </c>
      <c r="I114" s="20" t="str">
        <f>'P06'!E111</f>
        <v>NA</v>
      </c>
      <c r="J114" s="20" t="str">
        <f>'P07'!E111</f>
        <v>NA</v>
      </c>
      <c r="K114" s="20" t="str">
        <f>'P08'!E111</f>
        <v>NA</v>
      </c>
      <c r="L114" s="20" t="str">
        <f>'P09'!E111</f>
        <v>NA</v>
      </c>
      <c r="M114" s="20" t="str">
        <f>'P10'!E111</f>
        <v>NA</v>
      </c>
      <c r="N114" s="20" t="str">
        <f>'P11'!E111</f>
        <v>NT</v>
      </c>
      <c r="O114" s="20" t="str">
        <f>'P12'!E111</f>
        <v>NA</v>
      </c>
      <c r="P114" s="20" t="str">
        <f>'P13'!E111</f>
        <v>NA</v>
      </c>
      <c r="Q114" s="20" t="str">
        <f>'P14'!E111</f>
        <v>NA</v>
      </c>
      <c r="R114" s="20" t="str">
        <f>'P15'!E111</f>
        <v>NA</v>
      </c>
      <c r="S114" s="20" t="str">
        <f>'P16'!E111</f>
        <v>NA</v>
      </c>
      <c r="T114" s="20" t="str">
        <f>'P17'!E111</f>
        <v>NA</v>
      </c>
      <c r="U114" s="20" t="str">
        <f>'P18'!E111</f>
        <v>NA</v>
      </c>
      <c r="V114" s="20" t="str">
        <f>'P19'!E111</f>
        <v>NA</v>
      </c>
      <c r="W114" s="20" t="str">
        <f>'P20'!E111</f>
        <v>NA</v>
      </c>
      <c r="X114" s="20" t="str">
        <f>'P21'!E111</f>
        <v>NA</v>
      </c>
      <c r="Y114" s="20" t="str">
        <f>'P22'!E111</f>
        <v>NA</v>
      </c>
      <c r="Z114" s="20" t="str">
        <f>'P23'!$E111</f>
        <v>NA</v>
      </c>
      <c r="AA114" s="20" t="str">
        <f>'P24'!$E111</f>
        <v>NA</v>
      </c>
      <c r="AB114" s="20" t="str">
        <f>'P25'!$E111</f>
        <v>NT</v>
      </c>
      <c r="AC114" s="20" t="str">
        <f>'P26'!$E111</f>
        <v>NA</v>
      </c>
      <c r="AD114" s="20" t="str">
        <f>'P27'!$E111</f>
        <v>NA</v>
      </c>
      <c r="AE114" s="20" t="str">
        <f>'P28'!$E111</f>
        <v>NA</v>
      </c>
      <c r="AF114" s="20" t="str">
        <f>'P29'!$E111</f>
        <v>NA</v>
      </c>
      <c r="AG114" s="20" t="str">
        <f>'P30'!$E111</f>
        <v>NA</v>
      </c>
      <c r="AH114" s="20" t="str">
        <f>'P31'!$E111</f>
        <v>NA</v>
      </c>
      <c r="AI114" s="20" t="str">
        <f>'P32'!$E111</f>
        <v>NA</v>
      </c>
      <c r="AJ114" s="20" t="str">
        <f>'P33'!$E111</f>
        <v>NA</v>
      </c>
      <c r="AK114" s="20" t="str">
        <f>'P34'!$E111</f>
        <v>NA</v>
      </c>
      <c r="AL114" s="20" t="str">
        <f>'P35'!$E111</f>
        <v>NA</v>
      </c>
      <c r="AM114" s="20" t="str">
        <f>'P36'!$E111</f>
        <v>NA</v>
      </c>
      <c r="AN114" s="20" t="str">
        <f>'P37'!$E111</f>
        <v>NA</v>
      </c>
      <c r="AO114" s="20" t="str">
        <f>'P38'!$E111</f>
        <v>NT</v>
      </c>
      <c r="AP114" s="20" t="str">
        <f>'P39'!$E111</f>
        <v>NT</v>
      </c>
      <c r="AQ114" s="20" t="str">
        <f>'P40'!$E111</f>
        <v>NT</v>
      </c>
      <c r="AR114" s="20">
        <v>108</v>
      </c>
      <c r="AS114" s="21">
        <f>COUNTIF(BaseDeCalcul!D114:AQ114,"C")</f>
        <v>0</v>
      </c>
      <c r="AT114" s="21">
        <f>COUNTIF(BaseDeCalcul!D114:AQ114,"NC")</f>
        <v>0</v>
      </c>
      <c r="AU114" s="21">
        <f>COUNTIF(BaseDeCalcul!D114:AQ114,"NA")</f>
        <v>35</v>
      </c>
      <c r="AV114" s="22" t="str">
        <f t="shared" si="9"/>
        <v>NA</v>
      </c>
      <c r="AW114" s="21"/>
      <c r="AX114" s="21"/>
      <c r="AY114" s="21"/>
      <c r="AZ114" s="21"/>
      <c r="BA114" s="21"/>
      <c r="BB114" s="20"/>
      <c r="BC114" s="20"/>
    </row>
    <row r="115" spans="1:55">
      <c r="A115" s="20" t="str">
        <f>Criteres!B112</f>
        <v>Navigation</v>
      </c>
      <c r="B115" s="20" t="str">
        <f>Criteres!C112</f>
        <v>12.5</v>
      </c>
      <c r="C115" s="20" t="str">
        <f>Criteres!D112</f>
        <v>AA</v>
      </c>
      <c r="D115" s="20" t="str">
        <f>'P01'!E112</f>
        <v>NA</v>
      </c>
      <c r="E115" s="20" t="str">
        <f>'P02'!E112</f>
        <v>NA</v>
      </c>
      <c r="F115" s="20" t="str">
        <f>'P03'!E112</f>
        <v>NA</v>
      </c>
      <c r="G115" s="20" t="str">
        <f>'P04'!E112</f>
        <v>NA</v>
      </c>
      <c r="H115" s="20" t="str">
        <f>'P05'!E112</f>
        <v>NA</v>
      </c>
      <c r="I115" s="20" t="str">
        <f>'P06'!E112</f>
        <v>NA</v>
      </c>
      <c r="J115" s="20" t="str">
        <f>'P07'!E112</f>
        <v>NA</v>
      </c>
      <c r="K115" s="20" t="str">
        <f>'P08'!E112</f>
        <v>C</v>
      </c>
      <c r="L115" s="20" t="str">
        <f>'P09'!E112</f>
        <v>NA</v>
      </c>
      <c r="M115" s="20" t="str">
        <f>'P10'!E112</f>
        <v>NA</v>
      </c>
      <c r="N115" s="20" t="str">
        <f>'P11'!E112</f>
        <v>NT</v>
      </c>
      <c r="O115" s="20" t="str">
        <f>'P12'!E112</f>
        <v>NA</v>
      </c>
      <c r="P115" s="20" t="str">
        <f>'P13'!E112</f>
        <v>NA</v>
      </c>
      <c r="Q115" s="20" t="str">
        <f>'P14'!E112</f>
        <v>NA</v>
      </c>
      <c r="R115" s="20" t="str">
        <f>'P15'!E112</f>
        <v>NA</v>
      </c>
      <c r="S115" s="20" t="str">
        <f>'P16'!E112</f>
        <v>NA</v>
      </c>
      <c r="T115" s="20" t="str">
        <f>'P17'!E112</f>
        <v>NA</v>
      </c>
      <c r="U115" s="20" t="str">
        <f>'P18'!E112</f>
        <v>NA</v>
      </c>
      <c r="V115" s="20" t="str">
        <f>'P19'!E112</f>
        <v>NA</v>
      </c>
      <c r="W115" s="20" t="str">
        <f>'P20'!E112</f>
        <v>NA</v>
      </c>
      <c r="X115" s="20" t="str">
        <f>'P21'!E112</f>
        <v>NA</v>
      </c>
      <c r="Y115" s="20" t="str">
        <f>'P22'!E112</f>
        <v>NA</v>
      </c>
      <c r="Z115" s="20" t="str">
        <f>'P23'!$E112</f>
        <v>NA</v>
      </c>
      <c r="AA115" s="20" t="str">
        <f>'P24'!$E112</f>
        <v>NA</v>
      </c>
      <c r="AB115" s="20" t="str">
        <f>'P25'!$E112</f>
        <v>NT</v>
      </c>
      <c r="AC115" s="20" t="str">
        <f>'P26'!$E112</f>
        <v>NA</v>
      </c>
      <c r="AD115" s="20" t="str">
        <f>'P27'!$E112</f>
        <v>NA</v>
      </c>
      <c r="AE115" s="20" t="str">
        <f>'P28'!$E112</f>
        <v>NA</v>
      </c>
      <c r="AF115" s="20" t="str">
        <f>'P29'!$E112</f>
        <v>NA</v>
      </c>
      <c r="AG115" s="20" t="str">
        <f>'P30'!$E112</f>
        <v>NA</v>
      </c>
      <c r="AH115" s="20" t="str">
        <f>'P31'!$E112</f>
        <v>NA</v>
      </c>
      <c r="AI115" s="20" t="str">
        <f>'P32'!$E112</f>
        <v>NA</v>
      </c>
      <c r="AJ115" s="20" t="str">
        <f>'P33'!$E112</f>
        <v>NA</v>
      </c>
      <c r="AK115" s="20" t="str">
        <f>'P34'!$E112</f>
        <v>NA</v>
      </c>
      <c r="AL115" s="20" t="str">
        <f>'P35'!$E112</f>
        <v>NA</v>
      </c>
      <c r="AM115" s="20" t="str">
        <f>'P36'!$E112</f>
        <v>NA</v>
      </c>
      <c r="AN115" s="20" t="str">
        <f>'P37'!$E112</f>
        <v>NA</v>
      </c>
      <c r="AO115" s="20" t="str">
        <f>'P38'!$E112</f>
        <v>NT</v>
      </c>
      <c r="AP115" s="20" t="str">
        <f>'P39'!$E112</f>
        <v>NT</v>
      </c>
      <c r="AQ115" s="20" t="str">
        <f>'P40'!$E112</f>
        <v>NT</v>
      </c>
      <c r="AR115" s="20">
        <v>109</v>
      </c>
      <c r="AS115" s="21">
        <f>COUNTIF(BaseDeCalcul!D115:AQ115,"C")</f>
        <v>1</v>
      </c>
      <c r="AT115" s="21">
        <f>COUNTIF(BaseDeCalcul!D115:AQ115,"NC")</f>
        <v>0</v>
      </c>
      <c r="AU115" s="21">
        <f>COUNTIF(BaseDeCalcul!D115:AQ115,"NA")</f>
        <v>34</v>
      </c>
      <c r="AV115" s="22" t="str">
        <f t="shared" si="9"/>
        <v>C</v>
      </c>
      <c r="AW115" s="21"/>
      <c r="AX115" s="21"/>
      <c r="AY115" s="21"/>
      <c r="AZ115" s="21"/>
      <c r="BA115" s="21"/>
      <c r="BB115" s="20"/>
      <c r="BC115" s="20"/>
    </row>
    <row r="116" spans="1:55">
      <c r="A116" s="20" t="str">
        <f>Criteres!B113</f>
        <v>Navigation</v>
      </c>
      <c r="B116" s="20" t="str">
        <f>Criteres!C113</f>
        <v>12.6</v>
      </c>
      <c r="C116" s="20" t="str">
        <f>Criteres!D113</f>
        <v>A</v>
      </c>
      <c r="D116" s="20" t="str">
        <f>'P01'!E113</f>
        <v>C</v>
      </c>
      <c r="E116" s="20" t="str">
        <f>'P02'!E113</f>
        <v>C</v>
      </c>
      <c r="F116" s="20" t="str">
        <f>'P03'!E113</f>
        <v>C</v>
      </c>
      <c r="G116" s="20" t="str">
        <f>'P04'!E113</f>
        <v>C</v>
      </c>
      <c r="H116" s="20" t="str">
        <f>'P05'!E113</f>
        <v>C</v>
      </c>
      <c r="I116" s="20" t="str">
        <f>'P06'!E113</f>
        <v>C</v>
      </c>
      <c r="J116" s="20" t="str">
        <f>'P07'!E113</f>
        <v>NA</v>
      </c>
      <c r="K116" s="20" t="str">
        <f>'P08'!E113</f>
        <v>C</v>
      </c>
      <c r="L116" s="20" t="str">
        <f>'P09'!E113</f>
        <v>C</v>
      </c>
      <c r="M116" s="20" t="str">
        <f>'P10'!E113</f>
        <v>C</v>
      </c>
      <c r="N116" s="20" t="str">
        <f>'P11'!E113</f>
        <v>NT</v>
      </c>
      <c r="O116" s="20" t="str">
        <f>'P12'!E113</f>
        <v>NA</v>
      </c>
      <c r="P116" s="20" t="str">
        <f>'P13'!E113</f>
        <v>NA</v>
      </c>
      <c r="Q116" s="20" t="str">
        <f>'P14'!E113</f>
        <v>NA</v>
      </c>
      <c r="R116" s="20" t="str">
        <f>'P15'!E113</f>
        <v>NA</v>
      </c>
      <c r="S116" s="20" t="str">
        <f>'P16'!E113</f>
        <v>NA</v>
      </c>
      <c r="T116" s="20" t="str">
        <f>'P17'!E113</f>
        <v>NA</v>
      </c>
      <c r="U116" s="20" t="str">
        <f>'P18'!E113</f>
        <v>C</v>
      </c>
      <c r="V116" s="20" t="str">
        <f>'P19'!E113</f>
        <v>NA</v>
      </c>
      <c r="W116" s="20" t="str">
        <f>'P20'!E113</f>
        <v>NA</v>
      </c>
      <c r="X116" s="20" t="str">
        <f>'P21'!E113</f>
        <v>NA</v>
      </c>
      <c r="Y116" s="20" t="str">
        <f>'P22'!E113</f>
        <v>NA</v>
      </c>
      <c r="Z116" s="20" t="str">
        <f>'P23'!$E113</f>
        <v>NA</v>
      </c>
      <c r="AA116" s="20" t="str">
        <f>'P24'!$E113</f>
        <v>NA</v>
      </c>
      <c r="AB116" s="20" t="str">
        <f>'P25'!$E113</f>
        <v>NT</v>
      </c>
      <c r="AC116" s="20" t="str">
        <f>'P26'!$E113</f>
        <v>NA</v>
      </c>
      <c r="AD116" s="20" t="str">
        <f>'P27'!$E113</f>
        <v>NA</v>
      </c>
      <c r="AE116" s="20" t="str">
        <f>'P28'!$E113</f>
        <v>NA</v>
      </c>
      <c r="AF116" s="20" t="str">
        <f>'P29'!$E113</f>
        <v>NA</v>
      </c>
      <c r="AG116" s="20" t="str">
        <f>'P30'!$E113</f>
        <v>NA</v>
      </c>
      <c r="AH116" s="20" t="str">
        <f>'P31'!$E113</f>
        <v>NA</v>
      </c>
      <c r="AI116" s="20" t="str">
        <f>'P32'!$E113</f>
        <v>NA</v>
      </c>
      <c r="AJ116" s="20" t="str">
        <f>'P33'!$E113</f>
        <v>NA</v>
      </c>
      <c r="AK116" s="20" t="str">
        <f>'P34'!$E113</f>
        <v>NA</v>
      </c>
      <c r="AL116" s="20" t="str">
        <f>'P35'!$E113</f>
        <v>NA</v>
      </c>
      <c r="AM116" s="20" t="str">
        <f>'P36'!$E113</f>
        <v>NA</v>
      </c>
      <c r="AN116" s="20" t="str">
        <f>'P37'!$E113</f>
        <v>NA</v>
      </c>
      <c r="AO116" s="20" t="str">
        <f>'P38'!$E113</f>
        <v>NT</v>
      </c>
      <c r="AP116" s="20" t="str">
        <f>'P39'!$E113</f>
        <v>NT</v>
      </c>
      <c r="AQ116" s="20" t="str">
        <f>'P40'!$E113</f>
        <v>NT</v>
      </c>
      <c r="AR116" s="20">
        <v>110</v>
      </c>
      <c r="AS116" s="21">
        <f>COUNTIF(BaseDeCalcul!D116:AQ116,"C")</f>
        <v>10</v>
      </c>
      <c r="AT116" s="21">
        <f>COUNTIF(BaseDeCalcul!D116:AQ116,"NC")</f>
        <v>0</v>
      </c>
      <c r="AU116" s="21">
        <f>COUNTIF(BaseDeCalcul!D116:AQ116,"NA")</f>
        <v>25</v>
      </c>
      <c r="AV116" s="22" t="str">
        <f t="shared" si="9"/>
        <v>C</v>
      </c>
      <c r="AW116" s="21"/>
      <c r="AX116" s="21"/>
      <c r="AY116" s="21"/>
      <c r="AZ116" s="21"/>
      <c r="BA116" s="21"/>
      <c r="BB116" s="20"/>
      <c r="BC116" s="20"/>
    </row>
    <row r="117" spans="1:55">
      <c r="A117" s="20" t="str">
        <f>Criteres!B114</f>
        <v>Navigation</v>
      </c>
      <c r="B117" s="20" t="str">
        <f>Criteres!C114</f>
        <v>12.7</v>
      </c>
      <c r="C117" s="20" t="str">
        <f>Criteres!D114</f>
        <v>A</v>
      </c>
      <c r="D117" s="20" t="str">
        <f>'P01'!E114</f>
        <v>C</v>
      </c>
      <c r="E117" s="20" t="str">
        <f>'P02'!E114</f>
        <v>C</v>
      </c>
      <c r="F117" s="20" t="str">
        <f>'P03'!E114</f>
        <v>C</v>
      </c>
      <c r="G117" s="20" t="str">
        <f>'P04'!E114</f>
        <v>C</v>
      </c>
      <c r="H117" s="20" t="str">
        <f>'P05'!E114</f>
        <v>C</v>
      </c>
      <c r="I117" s="20" t="str">
        <f>'P06'!E114</f>
        <v>C</v>
      </c>
      <c r="J117" s="20" t="str">
        <f>'P07'!E114</f>
        <v>C</v>
      </c>
      <c r="K117" s="20" t="str">
        <f>'P08'!E114</f>
        <v>C</v>
      </c>
      <c r="L117" s="20" t="str">
        <f>'P09'!E114</f>
        <v>C</v>
      </c>
      <c r="M117" s="20" t="str">
        <f>'P10'!E114</f>
        <v>NA</v>
      </c>
      <c r="N117" s="20" t="str">
        <f>'P11'!E114</f>
        <v>NT</v>
      </c>
      <c r="O117" s="20" t="str">
        <f>'P12'!E114</f>
        <v>NA</v>
      </c>
      <c r="P117" s="20" t="str">
        <f>'P13'!E114</f>
        <v>NA</v>
      </c>
      <c r="Q117" s="20" t="str">
        <f>'P14'!E114</f>
        <v>C</v>
      </c>
      <c r="R117" s="20" t="str">
        <f>'P15'!E114</f>
        <v>NA</v>
      </c>
      <c r="S117" s="20" t="str">
        <f>'P16'!E114</f>
        <v>C</v>
      </c>
      <c r="T117" s="20" t="str">
        <f>'P17'!E114</f>
        <v>NA</v>
      </c>
      <c r="U117" s="20" t="str">
        <f>'P18'!E114</f>
        <v>C</v>
      </c>
      <c r="V117" s="20" t="str">
        <f>'P19'!E114</f>
        <v>C</v>
      </c>
      <c r="W117" s="20" t="str">
        <f>'P20'!E114</f>
        <v>C</v>
      </c>
      <c r="X117" s="20" t="str">
        <f>'P21'!E114</f>
        <v>C</v>
      </c>
      <c r="Y117" s="20" t="str">
        <f>'P22'!E114</f>
        <v>C</v>
      </c>
      <c r="Z117" s="20" t="str">
        <f>'P23'!$E114</f>
        <v>C</v>
      </c>
      <c r="AA117" s="20" t="str">
        <f>'P24'!$E114</f>
        <v>NA</v>
      </c>
      <c r="AB117" s="20" t="str">
        <f>'P25'!$E114</f>
        <v>NT</v>
      </c>
      <c r="AC117" s="20" t="str">
        <f>'P26'!$E114</f>
        <v>C</v>
      </c>
      <c r="AD117" s="20" t="str">
        <f>'P27'!$E114</f>
        <v>NA</v>
      </c>
      <c r="AE117" s="20" t="str">
        <f>'P28'!$E114</f>
        <v>C</v>
      </c>
      <c r="AF117" s="20" t="str">
        <f>'P29'!$E114</f>
        <v>C</v>
      </c>
      <c r="AG117" s="20" t="str">
        <f>'P30'!$E114</f>
        <v>C</v>
      </c>
      <c r="AH117" s="20" t="str">
        <f>'P31'!$E114</f>
        <v>C</v>
      </c>
      <c r="AI117" s="20" t="str">
        <f>'P32'!$E114</f>
        <v>C</v>
      </c>
      <c r="AJ117" s="20" t="str">
        <f>'P33'!$E114</f>
        <v>C</v>
      </c>
      <c r="AK117" s="20" t="str">
        <f>'P34'!$E114</f>
        <v>C</v>
      </c>
      <c r="AL117" s="20" t="str">
        <f>'P35'!$E114</f>
        <v>C</v>
      </c>
      <c r="AM117" s="20" t="str">
        <f>'P36'!$E114</f>
        <v>NA</v>
      </c>
      <c r="AN117" s="20" t="str">
        <f>'P37'!$E114</f>
        <v>NA</v>
      </c>
      <c r="AO117" s="20" t="str">
        <f>'P38'!$E114</f>
        <v>NT</v>
      </c>
      <c r="AP117" s="20" t="str">
        <f>'P39'!$E114</f>
        <v>NT</v>
      </c>
      <c r="AQ117" s="20" t="str">
        <f>'P40'!$E114</f>
        <v>NT</v>
      </c>
      <c r="AR117" s="20">
        <v>111</v>
      </c>
      <c r="AS117" s="21">
        <f>COUNTIF(BaseDeCalcul!D117:AQ117,"C")</f>
        <v>26</v>
      </c>
      <c r="AT117" s="21">
        <f>COUNTIF(BaseDeCalcul!D117:AQ117,"NC")</f>
        <v>0</v>
      </c>
      <c r="AU117" s="21">
        <f>COUNTIF(BaseDeCalcul!D117:AQ117,"NA")</f>
        <v>9</v>
      </c>
      <c r="AV117" s="22" t="str">
        <f t="shared" si="9"/>
        <v>C</v>
      </c>
      <c r="AW117" s="21"/>
      <c r="AX117" s="21"/>
      <c r="AY117" s="21"/>
      <c r="AZ117" s="21"/>
      <c r="BA117" s="21"/>
      <c r="BB117" s="20"/>
      <c r="BC117" s="20"/>
    </row>
    <row r="118" spans="1:55">
      <c r="A118" s="20" t="str">
        <f>Criteres!B115</f>
        <v>Navigation</v>
      </c>
      <c r="B118" s="20" t="str">
        <f>Criteres!C115</f>
        <v>12.8</v>
      </c>
      <c r="C118" s="20" t="str">
        <f>Criteres!D115</f>
        <v>A</v>
      </c>
      <c r="D118" s="20" t="str">
        <f>'P01'!E115</f>
        <v>NC</v>
      </c>
      <c r="E118" s="20" t="str">
        <f>'P02'!E115</f>
        <v>C</v>
      </c>
      <c r="F118" s="20" t="str">
        <f>'P03'!E115</f>
        <v>C</v>
      </c>
      <c r="G118" s="20" t="str">
        <f>'P04'!E115</f>
        <v>C</v>
      </c>
      <c r="H118" s="20" t="str">
        <f>'P05'!E115</f>
        <v>C</v>
      </c>
      <c r="I118" s="20" t="str">
        <f>'P06'!E115</f>
        <v>C</v>
      </c>
      <c r="J118" s="20" t="str">
        <f>'P07'!E115</f>
        <v>C</v>
      </c>
      <c r="K118" s="20" t="str">
        <f>'P08'!E115</f>
        <v>C</v>
      </c>
      <c r="L118" s="20" t="str">
        <f>'P09'!E115</f>
        <v>C</v>
      </c>
      <c r="M118" s="20" t="str">
        <f>'P10'!E115</f>
        <v>C</v>
      </c>
      <c r="N118" s="20" t="str">
        <f>'P11'!E115</f>
        <v>NT</v>
      </c>
      <c r="O118" s="20" t="str">
        <f>'P12'!E115</f>
        <v>C</v>
      </c>
      <c r="P118" s="20" t="str">
        <f>'P13'!E115</f>
        <v>C</v>
      </c>
      <c r="Q118" s="20" t="str">
        <f>'P14'!E115</f>
        <v>C</v>
      </c>
      <c r="R118" s="20" t="str">
        <f>'P15'!E115</f>
        <v>C</v>
      </c>
      <c r="S118" s="20" t="str">
        <f>'P16'!E115</f>
        <v>C</v>
      </c>
      <c r="T118" s="20" t="str">
        <f>'P17'!E115</f>
        <v>NA</v>
      </c>
      <c r="U118" s="20" t="str">
        <f>'P18'!E115</f>
        <v>C</v>
      </c>
      <c r="V118" s="20" t="str">
        <f>'P19'!E115</f>
        <v>C</v>
      </c>
      <c r="W118" s="20" t="str">
        <f>'P20'!E115</f>
        <v>C</v>
      </c>
      <c r="X118" s="20" t="str">
        <f>'P21'!E115</f>
        <v>C</v>
      </c>
      <c r="Y118" s="20" t="str">
        <f>'P22'!E115</f>
        <v>C</v>
      </c>
      <c r="Z118" s="20" t="str">
        <f>'P23'!$E115</f>
        <v>C</v>
      </c>
      <c r="AA118" s="20" t="str">
        <f>'P24'!$E115</f>
        <v>NA</v>
      </c>
      <c r="AB118" s="20" t="str">
        <f>'P25'!$E115</f>
        <v>NT</v>
      </c>
      <c r="AC118" s="20" t="str">
        <f>'P26'!$E115</f>
        <v>C</v>
      </c>
      <c r="AD118" s="20" t="str">
        <f>'P27'!$E115</f>
        <v>C</v>
      </c>
      <c r="AE118" s="20" t="str">
        <f>'P28'!$E115</f>
        <v>C</v>
      </c>
      <c r="AF118" s="20" t="str">
        <f>'P29'!$E115</f>
        <v>C</v>
      </c>
      <c r="AG118" s="20" t="str">
        <f>'P30'!$E115</f>
        <v>C</v>
      </c>
      <c r="AH118" s="20" t="str">
        <f>'P31'!$E115</f>
        <v>C</v>
      </c>
      <c r="AI118" s="20" t="str">
        <f>'P32'!$E115</f>
        <v>C</v>
      </c>
      <c r="AJ118" s="20" t="str">
        <f>'P33'!$E115</f>
        <v>C</v>
      </c>
      <c r="AK118" s="20" t="str">
        <f>'P34'!$E115</f>
        <v>C</v>
      </c>
      <c r="AL118" s="20" t="str">
        <f>'P35'!$E115</f>
        <v>C</v>
      </c>
      <c r="AM118" s="20" t="str">
        <f>'P36'!$E115</f>
        <v>NA</v>
      </c>
      <c r="AN118" s="20" t="str">
        <f>'P37'!$E115</f>
        <v>NA</v>
      </c>
      <c r="AO118" s="20" t="str">
        <f>'P38'!$E115</f>
        <v>NT</v>
      </c>
      <c r="AP118" s="20" t="str">
        <f>'P39'!$E115</f>
        <v>NT</v>
      </c>
      <c r="AQ118" s="20" t="str">
        <f>'P40'!$E115</f>
        <v>NT</v>
      </c>
      <c r="AR118" s="20">
        <v>112</v>
      </c>
      <c r="AS118" s="21">
        <f>COUNTIF(BaseDeCalcul!D118:AQ118,"C")</f>
        <v>30</v>
      </c>
      <c r="AT118" s="21">
        <f>COUNTIF(BaseDeCalcul!D118:AQ118,"NC")</f>
        <v>1</v>
      </c>
      <c r="AU118" s="21">
        <f>COUNTIF(BaseDeCalcul!D118:AQ118,"NA")</f>
        <v>4</v>
      </c>
      <c r="AV118" s="22" t="str">
        <f t="shared" si="9"/>
        <v>NC</v>
      </c>
      <c r="AW118" s="21"/>
      <c r="AX118" s="21"/>
      <c r="AY118" s="21"/>
      <c r="AZ118" s="21"/>
      <c r="BA118" s="21"/>
      <c r="BB118" s="20"/>
      <c r="BC118" s="20"/>
    </row>
    <row r="119" spans="1:55">
      <c r="A119" s="20" t="str">
        <f>Criteres!B116</f>
        <v>Navigation</v>
      </c>
      <c r="B119" s="20" t="str">
        <f>Criteres!C116</f>
        <v>12.9</v>
      </c>
      <c r="C119" s="20" t="str">
        <f>Criteres!D116</f>
        <v>A</v>
      </c>
      <c r="D119" s="20" t="str">
        <f>'P01'!E116</f>
        <v>C</v>
      </c>
      <c r="E119" s="20" t="str">
        <f>'P02'!E116</f>
        <v>C</v>
      </c>
      <c r="F119" s="20" t="str">
        <f>'P03'!E116</f>
        <v>C</v>
      </c>
      <c r="G119" s="20" t="str">
        <f>'P04'!E116</f>
        <v>C</v>
      </c>
      <c r="H119" s="20" t="str">
        <f>'P05'!E116</f>
        <v>C</v>
      </c>
      <c r="I119" s="20" t="str">
        <f>'P06'!E116</f>
        <v>C</v>
      </c>
      <c r="J119" s="20" t="str">
        <f>'P07'!E116</f>
        <v>C</v>
      </c>
      <c r="K119" s="20" t="str">
        <f>'P08'!E116</f>
        <v>C</v>
      </c>
      <c r="L119" s="20" t="str">
        <f>'P09'!E116</f>
        <v>C</v>
      </c>
      <c r="M119" s="20" t="str">
        <f>'P10'!E116</f>
        <v>C</v>
      </c>
      <c r="N119" s="20" t="str">
        <f>'P11'!E116</f>
        <v>NT</v>
      </c>
      <c r="O119" s="20" t="str">
        <f>'P12'!E116</f>
        <v>C</v>
      </c>
      <c r="P119" s="20" t="str">
        <f>'P13'!E116</f>
        <v>NA</v>
      </c>
      <c r="Q119" s="20" t="str">
        <f>'P14'!E116</f>
        <v>C</v>
      </c>
      <c r="R119" s="20" t="str">
        <f>'P15'!E116</f>
        <v>C</v>
      </c>
      <c r="S119" s="20" t="str">
        <f>'P16'!E116</f>
        <v>C</v>
      </c>
      <c r="T119" s="20" t="str">
        <f>'P17'!E116</f>
        <v>NA</v>
      </c>
      <c r="U119" s="20" t="str">
        <f>'P18'!E116</f>
        <v>C</v>
      </c>
      <c r="V119" s="20" t="str">
        <f>'P19'!E116</f>
        <v>C</v>
      </c>
      <c r="W119" s="20" t="str">
        <f>'P20'!E116</f>
        <v>C</v>
      </c>
      <c r="X119" s="20" t="str">
        <f>'P21'!E116</f>
        <v>C</v>
      </c>
      <c r="Y119" s="20" t="str">
        <f>'P22'!E116</f>
        <v>C</v>
      </c>
      <c r="Z119" s="20" t="str">
        <f>'P23'!$E116</f>
        <v>NA</v>
      </c>
      <c r="AA119" s="20" t="str">
        <f>'P24'!$E116</f>
        <v>NA</v>
      </c>
      <c r="AB119" s="20" t="str">
        <f>'P25'!$E116</f>
        <v>NT</v>
      </c>
      <c r="AC119" s="20" t="str">
        <f>'P26'!$E116</f>
        <v>C</v>
      </c>
      <c r="AD119" s="20" t="str">
        <f>'P27'!$E116</f>
        <v>NA</v>
      </c>
      <c r="AE119" s="20" t="str">
        <f>'P28'!$E116</f>
        <v>C</v>
      </c>
      <c r="AF119" s="20" t="str">
        <f>'P29'!$E116</f>
        <v>C</v>
      </c>
      <c r="AG119" s="20" t="str">
        <f>'P30'!$E116</f>
        <v>C</v>
      </c>
      <c r="AH119" s="20" t="str">
        <f>'P31'!$E116</f>
        <v>C</v>
      </c>
      <c r="AI119" s="20" t="str">
        <f>'P32'!$E116</f>
        <v>C</v>
      </c>
      <c r="AJ119" s="20" t="str">
        <f>'P33'!$E116</f>
        <v>C</v>
      </c>
      <c r="AK119" s="20" t="str">
        <f>'P34'!$E116</f>
        <v>C</v>
      </c>
      <c r="AL119" s="20" t="str">
        <f>'P35'!$E116</f>
        <v>C</v>
      </c>
      <c r="AM119" s="20" t="str">
        <f>'P36'!$E116</f>
        <v>NA</v>
      </c>
      <c r="AN119" s="20" t="str">
        <f>'P37'!$E116</f>
        <v>NA</v>
      </c>
      <c r="AO119" s="20" t="str">
        <f>'P38'!$E116</f>
        <v>NT</v>
      </c>
      <c r="AP119" s="20" t="str">
        <f>'P39'!$E116</f>
        <v>NT</v>
      </c>
      <c r="AQ119" s="20" t="str">
        <f>'P40'!$E116</f>
        <v>NT</v>
      </c>
      <c r="AR119" s="20">
        <v>113</v>
      </c>
      <c r="AS119" s="21">
        <f>COUNTIF(BaseDeCalcul!D119:AQ119,"C")</f>
        <v>28</v>
      </c>
      <c r="AT119" s="21">
        <f>COUNTIF(BaseDeCalcul!D119:AQ119,"NC")</f>
        <v>0</v>
      </c>
      <c r="AU119" s="21">
        <f>COUNTIF(BaseDeCalcul!D119:AQ119,"NA")</f>
        <v>7</v>
      </c>
      <c r="AV119" s="22" t="str">
        <f t="shared" si="9"/>
        <v>C</v>
      </c>
      <c r="AW119" s="21"/>
      <c r="AX119" s="21"/>
      <c r="AY119" s="21"/>
      <c r="AZ119" s="21"/>
      <c r="BA119" s="21"/>
      <c r="BB119" s="20"/>
      <c r="BC119" s="20"/>
    </row>
    <row r="120" spans="1:55">
      <c r="A120" s="20" t="str">
        <f>Criteres!B117</f>
        <v>Navigation</v>
      </c>
      <c r="B120" s="20" t="str">
        <f>Criteres!C117</f>
        <v>12.10</v>
      </c>
      <c r="C120" s="20" t="str">
        <f>Criteres!D117</f>
        <v>A</v>
      </c>
      <c r="D120" s="20" t="str">
        <f>'P01'!E117</f>
        <v>NA</v>
      </c>
      <c r="E120" s="20" t="str">
        <f>'P02'!E117</f>
        <v>NA</v>
      </c>
      <c r="F120" s="20" t="str">
        <f>'P03'!E117</f>
        <v>NA</v>
      </c>
      <c r="G120" s="20" t="str">
        <f>'P04'!E117</f>
        <v>NA</v>
      </c>
      <c r="H120" s="20" t="str">
        <f>'P05'!E117</f>
        <v>NA</v>
      </c>
      <c r="I120" s="20" t="str">
        <f>'P06'!E117</f>
        <v>NA</v>
      </c>
      <c r="J120" s="20" t="str">
        <f>'P07'!E117</f>
        <v>NA</v>
      </c>
      <c r="K120" s="20" t="str">
        <f>'P08'!E117</f>
        <v>NA</v>
      </c>
      <c r="L120" s="20" t="str">
        <f>'P09'!E117</f>
        <v>NA</v>
      </c>
      <c r="M120" s="20" t="str">
        <f>'P10'!E117</f>
        <v>NA</v>
      </c>
      <c r="N120" s="20" t="str">
        <f>'P11'!E117</f>
        <v>NT</v>
      </c>
      <c r="O120" s="20" t="str">
        <f>'P12'!E117</f>
        <v>NA</v>
      </c>
      <c r="P120" s="20" t="str">
        <f>'P13'!E117</f>
        <v>NA</v>
      </c>
      <c r="Q120" s="20" t="str">
        <f>'P14'!E117</f>
        <v>NA</v>
      </c>
      <c r="R120" s="20" t="str">
        <f>'P15'!E117</f>
        <v>NA</v>
      </c>
      <c r="S120" s="20" t="str">
        <f>'P16'!E117</f>
        <v>NA</v>
      </c>
      <c r="T120" s="20" t="str">
        <f>'P17'!E117</f>
        <v>NA</v>
      </c>
      <c r="U120" s="20" t="str">
        <f>'P18'!E117</f>
        <v>NA</v>
      </c>
      <c r="V120" s="20" t="str">
        <f>'P19'!E117</f>
        <v>NA</v>
      </c>
      <c r="W120" s="20" t="str">
        <f>'P20'!E117</f>
        <v>NA</v>
      </c>
      <c r="X120" s="20" t="str">
        <f>'P21'!E117</f>
        <v>NA</v>
      </c>
      <c r="Y120" s="20" t="str">
        <f>'P22'!E117</f>
        <v>NA</v>
      </c>
      <c r="Z120" s="20" t="str">
        <f>'P23'!$E117</f>
        <v>NA</v>
      </c>
      <c r="AA120" s="20" t="str">
        <f>'P24'!$E117</f>
        <v>NA</v>
      </c>
      <c r="AB120" s="20" t="str">
        <f>'P25'!$E117</f>
        <v>NT</v>
      </c>
      <c r="AC120" s="20" t="str">
        <f>'P26'!$E117</f>
        <v>NA</v>
      </c>
      <c r="AD120" s="20" t="str">
        <f>'P27'!$E117</f>
        <v>NA</v>
      </c>
      <c r="AE120" s="20" t="str">
        <f>'P28'!$E117</f>
        <v>NA</v>
      </c>
      <c r="AF120" s="20" t="str">
        <f>'P29'!$E117</f>
        <v>NA</v>
      </c>
      <c r="AG120" s="20" t="str">
        <f>'P30'!$E117</f>
        <v>NA</v>
      </c>
      <c r="AH120" s="20" t="str">
        <f>'P31'!$E117</f>
        <v>NA</v>
      </c>
      <c r="AI120" s="20" t="str">
        <f>'P32'!$E117</f>
        <v>NA</v>
      </c>
      <c r="AJ120" s="20" t="str">
        <f>'P33'!$E117</f>
        <v>NA</v>
      </c>
      <c r="AK120" s="20" t="str">
        <f>'P34'!$E117</f>
        <v>NA</v>
      </c>
      <c r="AL120" s="20" t="str">
        <f>'P35'!$E117</f>
        <v>NA</v>
      </c>
      <c r="AM120" s="20" t="str">
        <f>'P36'!$E117</f>
        <v>NA</v>
      </c>
      <c r="AN120" s="20" t="str">
        <f>'P37'!$E117</f>
        <v>NA</v>
      </c>
      <c r="AO120" s="20" t="str">
        <f>'P38'!$E117</f>
        <v>NT</v>
      </c>
      <c r="AP120" s="20" t="str">
        <f>'P39'!$E117</f>
        <v>NT</v>
      </c>
      <c r="AQ120" s="20" t="str">
        <f>'P40'!$E117</f>
        <v>NT</v>
      </c>
      <c r="AR120" s="20">
        <v>114</v>
      </c>
      <c r="AS120" s="21">
        <f>COUNTIF(BaseDeCalcul!D120:AQ120,"C")</f>
        <v>0</v>
      </c>
      <c r="AT120" s="21">
        <f>COUNTIF(BaseDeCalcul!D120:AQ120,"NC")</f>
        <v>0</v>
      </c>
      <c r="AU120" s="21">
        <f>COUNTIF(BaseDeCalcul!D120:AQ120,"NA")</f>
        <v>35</v>
      </c>
      <c r="AV120" s="22" t="str">
        <f t="shared" si="9"/>
        <v>NA</v>
      </c>
      <c r="AW120" s="21"/>
      <c r="AX120" s="21"/>
      <c r="AY120" s="21"/>
      <c r="AZ120" s="21"/>
      <c r="BA120" s="21"/>
      <c r="BB120" s="20"/>
      <c r="BC120" s="20"/>
    </row>
    <row r="121" spans="1:55">
      <c r="A121" s="20" t="str">
        <f>Criteres!B118</f>
        <v>Navigation</v>
      </c>
      <c r="B121" s="20" t="str">
        <f>Criteres!C118</f>
        <v>12.11</v>
      </c>
      <c r="C121" s="20" t="str">
        <f>Criteres!D118</f>
        <v>AA</v>
      </c>
      <c r="D121" s="20" t="str">
        <f>'P01'!E118</f>
        <v>NA</v>
      </c>
      <c r="E121" s="20" t="str">
        <f>'P02'!E118</f>
        <v>NA</v>
      </c>
      <c r="F121" s="20" t="str">
        <f>'P03'!E118</f>
        <v>NA</v>
      </c>
      <c r="G121" s="20" t="str">
        <f>'P04'!E118</f>
        <v>NA</v>
      </c>
      <c r="H121" s="20" t="str">
        <f>'P05'!E118</f>
        <v>NA</v>
      </c>
      <c r="I121" s="20" t="str">
        <f>'P06'!E118</f>
        <v>NA</v>
      </c>
      <c r="J121" s="20" t="str">
        <f>'P07'!E118</f>
        <v>NA</v>
      </c>
      <c r="K121" s="20" t="str">
        <f>'P08'!E118</f>
        <v>NA</v>
      </c>
      <c r="L121" s="20" t="str">
        <f>'P09'!E118</f>
        <v>NA</v>
      </c>
      <c r="M121" s="20" t="str">
        <f>'P10'!E118</f>
        <v>NA</v>
      </c>
      <c r="N121" s="20" t="str">
        <f>'P11'!E118</f>
        <v>NT</v>
      </c>
      <c r="O121" s="20" t="str">
        <f>'P12'!E118</f>
        <v>NA</v>
      </c>
      <c r="P121" s="20" t="str">
        <f>'P13'!E118</f>
        <v>NA</v>
      </c>
      <c r="Q121" s="20" t="str">
        <f>'P14'!E118</f>
        <v>NA</v>
      </c>
      <c r="R121" s="20" t="str">
        <f>'P15'!E118</f>
        <v>NA</v>
      </c>
      <c r="S121" s="20" t="str">
        <f>'P16'!E118</f>
        <v>NA</v>
      </c>
      <c r="T121" s="20" t="str">
        <f>'P17'!E118</f>
        <v>NA</v>
      </c>
      <c r="U121" s="20" t="str">
        <f>'P18'!E118</f>
        <v>NA</v>
      </c>
      <c r="V121" s="20" t="str">
        <f>'P19'!E118</f>
        <v>NA</v>
      </c>
      <c r="W121" s="20" t="str">
        <f>'P20'!E118</f>
        <v>NA</v>
      </c>
      <c r="X121" s="20" t="str">
        <f>'P21'!E118</f>
        <v>NA</v>
      </c>
      <c r="Y121" s="20" t="str">
        <f>'P22'!E118</f>
        <v>NA</v>
      </c>
      <c r="Z121" s="20" t="str">
        <f>'P23'!$E118</f>
        <v>NA</v>
      </c>
      <c r="AA121" s="20" t="str">
        <f>'P24'!$E118</f>
        <v>NA</v>
      </c>
      <c r="AB121" s="20" t="str">
        <f>'P25'!$E118</f>
        <v>NT</v>
      </c>
      <c r="AC121" s="20" t="str">
        <f>'P26'!$E118</f>
        <v>C</v>
      </c>
      <c r="AD121" s="20" t="str">
        <f>'P27'!$E118</f>
        <v>NA</v>
      </c>
      <c r="AE121" s="20" t="str">
        <f>'P28'!$E118</f>
        <v>NA</v>
      </c>
      <c r="AF121" s="20" t="str">
        <f>'P29'!$E118</f>
        <v>NA</v>
      </c>
      <c r="AG121" s="20" t="str">
        <f>'P30'!$E118</f>
        <v>NA</v>
      </c>
      <c r="AH121" s="20" t="str">
        <f>'P31'!$E118</f>
        <v>NA</v>
      </c>
      <c r="AI121" s="20" t="str">
        <f>'P32'!$E118</f>
        <v>NA</v>
      </c>
      <c r="AJ121" s="20" t="str">
        <f>'P33'!$E118</f>
        <v>NA</v>
      </c>
      <c r="AK121" s="20" t="str">
        <f>'P34'!$E118</f>
        <v>NA</v>
      </c>
      <c r="AL121" s="20" t="str">
        <f>'P35'!$E118</f>
        <v>NA</v>
      </c>
      <c r="AM121" s="20" t="str">
        <f>'P36'!$E118</f>
        <v>NA</v>
      </c>
      <c r="AN121" s="20" t="str">
        <f>'P37'!$E118</f>
        <v>NA</v>
      </c>
      <c r="AO121" s="20" t="str">
        <f>'P38'!$E118</f>
        <v>NT</v>
      </c>
      <c r="AP121" s="20" t="str">
        <f>'P39'!$E118</f>
        <v>NT</v>
      </c>
      <c r="AQ121" s="20" t="str">
        <f>'P40'!$E118</f>
        <v>NT</v>
      </c>
      <c r="AR121" s="20">
        <v>115</v>
      </c>
      <c r="AS121" s="21">
        <f>COUNTIF(BaseDeCalcul!D121:AQ121,"C")</f>
        <v>1</v>
      </c>
      <c r="AT121" s="21">
        <f>COUNTIF(BaseDeCalcul!D121:AQ121,"NC")</f>
        <v>0</v>
      </c>
      <c r="AU121" s="21">
        <f>COUNTIF(BaseDeCalcul!D121:AQ121,"NA")</f>
        <v>34</v>
      </c>
      <c r="AV121" s="22" t="str">
        <f t="shared" si="9"/>
        <v>C</v>
      </c>
      <c r="AW121" s="21"/>
      <c r="AX121" s="21"/>
      <c r="AY121" s="21"/>
      <c r="AZ121" s="21"/>
      <c r="BA121" s="21"/>
      <c r="BB121" s="20"/>
      <c r="BC121" s="20"/>
    </row>
    <row r="122" spans="1:55">
      <c r="A122" s="20" t="str">
        <f>Criteres!B119</f>
        <v>Navigation</v>
      </c>
      <c r="B122" s="20" t="str">
        <f>Criteres!C119</f>
        <v>12.12</v>
      </c>
      <c r="C122" s="20" t="str">
        <f>Criteres!D119</f>
        <v>AAA</v>
      </c>
      <c r="D122" s="20" t="str">
        <f>'P01'!E119</f>
        <v>NT</v>
      </c>
      <c r="E122" s="20" t="str">
        <f>'P02'!E119</f>
        <v>NT</v>
      </c>
      <c r="F122" s="20" t="str">
        <f>'P03'!E119</f>
        <v>NT</v>
      </c>
      <c r="G122" s="20" t="str">
        <f>'P04'!E119</f>
        <v>NT</v>
      </c>
      <c r="H122" s="20" t="str">
        <f>'P05'!E119</f>
        <v>NT</v>
      </c>
      <c r="I122" s="20" t="str">
        <f>'P06'!E119</f>
        <v>NT</v>
      </c>
      <c r="J122" s="20" t="str">
        <f>'P07'!E119</f>
        <v>NT</v>
      </c>
      <c r="K122" s="20" t="str">
        <f>'P08'!E119</f>
        <v>NT</v>
      </c>
      <c r="L122" s="20" t="str">
        <f>'P09'!E119</f>
        <v>NT</v>
      </c>
      <c r="M122" s="20" t="str">
        <f>'P10'!E119</f>
        <v>NT</v>
      </c>
      <c r="N122" s="20" t="str">
        <f>'P11'!E119</f>
        <v>NT</v>
      </c>
      <c r="O122" s="20" t="str">
        <f>'P12'!E119</f>
        <v>NT</v>
      </c>
      <c r="P122" s="20" t="str">
        <f>'P13'!E119</f>
        <v>NT</v>
      </c>
      <c r="Q122" s="20" t="str">
        <f>'P14'!E119</f>
        <v>NT</v>
      </c>
      <c r="R122" s="20" t="str">
        <f>'P15'!E119</f>
        <v>NT</v>
      </c>
      <c r="S122" s="20" t="str">
        <f>'P16'!E119</f>
        <v>NT</v>
      </c>
      <c r="T122" s="20" t="str">
        <f>'P17'!E119</f>
        <v>NT</v>
      </c>
      <c r="U122" s="20" t="str">
        <f>'P18'!E119</f>
        <v>NT</v>
      </c>
      <c r="V122" s="20" t="str">
        <f>'P19'!E119</f>
        <v>NT</v>
      </c>
      <c r="W122" s="20" t="str">
        <f>'P20'!E119</f>
        <v>NT</v>
      </c>
      <c r="X122" s="20" t="str">
        <f>'P21'!E119</f>
        <v>NT</v>
      </c>
      <c r="Y122" s="20" t="str">
        <f>'P22'!E119</f>
        <v>NT</v>
      </c>
      <c r="Z122" s="20" t="str">
        <f>'P23'!$E119</f>
        <v>NT</v>
      </c>
      <c r="AA122" s="20" t="str">
        <f>'P24'!$E119</f>
        <v>NT</v>
      </c>
      <c r="AB122" s="20" t="str">
        <f>'P25'!$E119</f>
        <v>NT</v>
      </c>
      <c r="AC122" s="20" t="str">
        <f>'P26'!$E119</f>
        <v>NT</v>
      </c>
      <c r="AD122" s="20" t="str">
        <f>'P27'!$E119</f>
        <v>NT</v>
      </c>
      <c r="AE122" s="20" t="str">
        <f>'P28'!$E119</f>
        <v>NT</v>
      </c>
      <c r="AF122" s="20" t="str">
        <f>'P29'!$E119</f>
        <v>NT</v>
      </c>
      <c r="AG122" s="20" t="str">
        <f>'P30'!$E119</f>
        <v>NT</v>
      </c>
      <c r="AH122" s="20" t="str">
        <f>'P31'!$E119</f>
        <v>NT</v>
      </c>
      <c r="AI122" s="20" t="str">
        <f>'P32'!$E119</f>
        <v>NT</v>
      </c>
      <c r="AJ122" s="20" t="str">
        <f>'P33'!$E119</f>
        <v>NT</v>
      </c>
      <c r="AK122" s="20" t="str">
        <f>'P34'!$E119</f>
        <v>NT</v>
      </c>
      <c r="AL122" s="20" t="str">
        <f>'P35'!$E119</f>
        <v>NT</v>
      </c>
      <c r="AM122" s="20" t="str">
        <f>'P36'!$E119</f>
        <v>NT</v>
      </c>
      <c r="AN122" s="20" t="str">
        <f>'P37'!$E119</f>
        <v>NT</v>
      </c>
      <c r="AO122" s="20" t="str">
        <f>'P38'!$E119</f>
        <v>NT</v>
      </c>
      <c r="AP122" s="20" t="str">
        <f>'P39'!$E119</f>
        <v>NT</v>
      </c>
      <c r="AQ122" s="20" t="str">
        <f>'P40'!$E119</f>
        <v>NT</v>
      </c>
      <c r="AR122" s="20">
        <v>116</v>
      </c>
      <c r="AS122" s="21">
        <f>COUNTIF(BaseDeCalcul!D122:AQ122,"C")</f>
        <v>0</v>
      </c>
      <c r="AT122" s="21">
        <f>COUNTIF(BaseDeCalcul!D122:AQ122,"NC")</f>
        <v>0</v>
      </c>
      <c r="AU122" s="21">
        <f>COUNTIF(BaseDeCalcul!D122:AQ122,"NA")</f>
        <v>0</v>
      </c>
      <c r="AV122" s="22" t="str">
        <f t="shared" si="9"/>
        <v>NT</v>
      </c>
      <c r="AW122" s="21"/>
      <c r="AX122" s="21"/>
      <c r="AY122" s="21"/>
      <c r="AZ122" s="21"/>
      <c r="BA122" s="21"/>
      <c r="BB122" s="20"/>
      <c r="BC122" s="20"/>
    </row>
    <row r="123" spans="1:55">
      <c r="A123" s="20" t="str">
        <f>Criteres!B120</f>
        <v>Navigation</v>
      </c>
      <c r="B123" s="20" t="str">
        <f>Criteres!C120</f>
        <v>12.13</v>
      </c>
      <c r="C123" s="20" t="str">
        <f>Criteres!D120</f>
        <v>AAA</v>
      </c>
      <c r="D123" s="20" t="str">
        <f>'P01'!E120</f>
        <v>NT</v>
      </c>
      <c r="E123" s="20" t="str">
        <f>'P02'!E120</f>
        <v>NT</v>
      </c>
      <c r="F123" s="20" t="str">
        <f>'P03'!E120</f>
        <v>NT</v>
      </c>
      <c r="G123" s="20" t="str">
        <f>'P04'!E120</f>
        <v>NT</v>
      </c>
      <c r="H123" s="20" t="str">
        <f>'P05'!E120</f>
        <v>NT</v>
      </c>
      <c r="I123" s="20" t="str">
        <f>'P06'!E120</f>
        <v>NT</v>
      </c>
      <c r="J123" s="20" t="str">
        <f>'P07'!E120</f>
        <v>NT</v>
      </c>
      <c r="K123" s="20" t="str">
        <f>'P08'!E120</f>
        <v>NT</v>
      </c>
      <c r="L123" s="20" t="str">
        <f>'P09'!E120</f>
        <v>NT</v>
      </c>
      <c r="M123" s="20" t="str">
        <f>'P10'!E120</f>
        <v>NT</v>
      </c>
      <c r="N123" s="20" t="str">
        <f>'P11'!E120</f>
        <v>NT</v>
      </c>
      <c r="O123" s="20" t="str">
        <f>'P12'!E120</f>
        <v>NT</v>
      </c>
      <c r="P123" s="20" t="str">
        <f>'P13'!E120</f>
        <v>NT</v>
      </c>
      <c r="Q123" s="20" t="str">
        <f>'P14'!E120</f>
        <v>NT</v>
      </c>
      <c r="R123" s="20" t="str">
        <f>'P15'!E120</f>
        <v>NT</v>
      </c>
      <c r="S123" s="20" t="str">
        <f>'P16'!E120</f>
        <v>NT</v>
      </c>
      <c r="T123" s="20" t="str">
        <f>'P17'!E120</f>
        <v>NT</v>
      </c>
      <c r="U123" s="20" t="str">
        <f>'P18'!E120</f>
        <v>NT</v>
      </c>
      <c r="V123" s="20" t="str">
        <f>'P19'!E120</f>
        <v>NT</v>
      </c>
      <c r="W123" s="20" t="str">
        <f>'P20'!E120</f>
        <v>NT</v>
      </c>
      <c r="X123" s="20" t="str">
        <f>'P21'!E120</f>
        <v>NT</v>
      </c>
      <c r="Y123" s="20" t="str">
        <f>'P22'!E120</f>
        <v>NT</v>
      </c>
      <c r="Z123" s="20" t="str">
        <f>'P23'!$E120</f>
        <v>NT</v>
      </c>
      <c r="AA123" s="20" t="str">
        <f>'P24'!$E120</f>
        <v>NT</v>
      </c>
      <c r="AB123" s="20" t="str">
        <f>'P25'!$E120</f>
        <v>NT</v>
      </c>
      <c r="AC123" s="20" t="str">
        <f>'P26'!$E120</f>
        <v>NT</v>
      </c>
      <c r="AD123" s="20" t="str">
        <f>'P27'!$E120</f>
        <v>NT</v>
      </c>
      <c r="AE123" s="20" t="str">
        <f>'P28'!$E120</f>
        <v>NT</v>
      </c>
      <c r="AF123" s="20" t="str">
        <f>'P29'!$E120</f>
        <v>NT</v>
      </c>
      <c r="AG123" s="20" t="str">
        <f>'P30'!$E120</f>
        <v>NT</v>
      </c>
      <c r="AH123" s="20" t="str">
        <f>'P31'!$E120</f>
        <v>NT</v>
      </c>
      <c r="AI123" s="20" t="str">
        <f>'P32'!$E120</f>
        <v>NT</v>
      </c>
      <c r="AJ123" s="20" t="str">
        <f>'P33'!$E120</f>
        <v>NT</v>
      </c>
      <c r="AK123" s="20" t="str">
        <f>'P34'!$E120</f>
        <v>NT</v>
      </c>
      <c r="AL123" s="20" t="str">
        <f>'P35'!$E120</f>
        <v>NT</v>
      </c>
      <c r="AM123" s="20" t="str">
        <f>'P36'!$E120</f>
        <v>NT</v>
      </c>
      <c r="AN123" s="20" t="str">
        <f>'P37'!$E120</f>
        <v>NT</v>
      </c>
      <c r="AO123" s="20" t="str">
        <f>'P38'!$E120</f>
        <v>NT</v>
      </c>
      <c r="AP123" s="20" t="str">
        <f>'P39'!$E120</f>
        <v>NT</v>
      </c>
      <c r="AQ123" s="20" t="str">
        <f>'P40'!$E120</f>
        <v>NT</v>
      </c>
      <c r="AR123" s="20">
        <v>117</v>
      </c>
      <c r="AS123" s="21">
        <f>COUNTIF(BaseDeCalcul!D123:AQ123,"C")</f>
        <v>0</v>
      </c>
      <c r="AT123" s="21">
        <f>COUNTIF(BaseDeCalcul!D123:AQ123,"NC")</f>
        <v>0</v>
      </c>
      <c r="AU123" s="21">
        <f>COUNTIF(BaseDeCalcul!D123:AQ123,"NA")</f>
        <v>0</v>
      </c>
      <c r="AV123" s="22" t="str">
        <f t="shared" si="9"/>
        <v>NT</v>
      </c>
      <c r="AW123" s="21"/>
      <c r="AX123" s="21"/>
      <c r="AY123" s="21"/>
      <c r="AZ123" s="21"/>
      <c r="BA123" s="21"/>
      <c r="BB123" s="20"/>
      <c r="BC123" s="20"/>
    </row>
    <row r="124" spans="1:55">
      <c r="A124" s="20" t="str">
        <f>Criteres!B121</f>
        <v>Navigation</v>
      </c>
      <c r="B124" s="20" t="str">
        <f>Criteres!C121</f>
        <v>12.14</v>
      </c>
      <c r="C124" s="20" t="str">
        <f>Criteres!D121</f>
        <v>AAA</v>
      </c>
      <c r="D124" s="20" t="str">
        <f>'P01'!E121</f>
        <v>NT</v>
      </c>
      <c r="E124" s="20" t="str">
        <f>'P02'!E121</f>
        <v>NT</v>
      </c>
      <c r="F124" s="20" t="str">
        <f>'P03'!E121</f>
        <v>NT</v>
      </c>
      <c r="G124" s="20" t="str">
        <f>'P04'!E121</f>
        <v>NT</v>
      </c>
      <c r="H124" s="20" t="str">
        <f>'P05'!E121</f>
        <v>NT</v>
      </c>
      <c r="I124" s="20" t="str">
        <f>'P06'!E121</f>
        <v>NT</v>
      </c>
      <c r="J124" s="20" t="str">
        <f>'P07'!E121</f>
        <v>NT</v>
      </c>
      <c r="K124" s="20" t="str">
        <f>'P08'!E121</f>
        <v>NT</v>
      </c>
      <c r="L124" s="20" t="str">
        <f>'P09'!E121</f>
        <v>NT</v>
      </c>
      <c r="M124" s="20" t="str">
        <f>'P10'!E121</f>
        <v>NT</v>
      </c>
      <c r="N124" s="20" t="str">
        <f>'P11'!E121</f>
        <v>NT</v>
      </c>
      <c r="O124" s="20" t="str">
        <f>'P12'!E121</f>
        <v>NT</v>
      </c>
      <c r="P124" s="20" t="str">
        <f>'P13'!E121</f>
        <v>NT</v>
      </c>
      <c r="Q124" s="20" t="str">
        <f>'P14'!E121</f>
        <v>NT</v>
      </c>
      <c r="R124" s="20" t="str">
        <f>'P15'!E121</f>
        <v>NT</v>
      </c>
      <c r="S124" s="20" t="str">
        <f>'P16'!E121</f>
        <v>NT</v>
      </c>
      <c r="T124" s="20" t="str">
        <f>'P17'!E121</f>
        <v>NT</v>
      </c>
      <c r="U124" s="20" t="str">
        <f>'P18'!E121</f>
        <v>NT</v>
      </c>
      <c r="V124" s="20" t="str">
        <f>'P19'!E121</f>
        <v>NT</v>
      </c>
      <c r="W124" s="20" t="str">
        <f>'P20'!E121</f>
        <v>NT</v>
      </c>
      <c r="X124" s="20" t="str">
        <f>'P21'!E121</f>
        <v>NT</v>
      </c>
      <c r="Y124" s="20" t="str">
        <f>'P22'!E121</f>
        <v>NT</v>
      </c>
      <c r="Z124" s="20" t="str">
        <f>'P23'!$E121</f>
        <v>NT</v>
      </c>
      <c r="AA124" s="20" t="str">
        <f>'P24'!$E121</f>
        <v>NT</v>
      </c>
      <c r="AB124" s="20" t="str">
        <f>'P25'!$E121</f>
        <v>NT</v>
      </c>
      <c r="AC124" s="20" t="str">
        <f>'P26'!$E121</f>
        <v>NT</v>
      </c>
      <c r="AD124" s="20" t="str">
        <f>'P27'!$E121</f>
        <v>NT</v>
      </c>
      <c r="AE124" s="20" t="str">
        <f>'P28'!$E121</f>
        <v>NT</v>
      </c>
      <c r="AF124" s="20" t="str">
        <f>'P29'!$E121</f>
        <v>NT</v>
      </c>
      <c r="AG124" s="20" t="str">
        <f>'P30'!$E121</f>
        <v>NT</v>
      </c>
      <c r="AH124" s="20" t="str">
        <f>'P31'!$E121</f>
        <v>NT</v>
      </c>
      <c r="AI124" s="20" t="str">
        <f>'P32'!$E121</f>
        <v>NT</v>
      </c>
      <c r="AJ124" s="20" t="str">
        <f>'P33'!$E121</f>
        <v>NT</v>
      </c>
      <c r="AK124" s="20" t="str">
        <f>'P34'!$E121</f>
        <v>NT</v>
      </c>
      <c r="AL124" s="20" t="str">
        <f>'P35'!$E121</f>
        <v>NT</v>
      </c>
      <c r="AM124" s="20" t="str">
        <f>'P36'!$E121</f>
        <v>NT</v>
      </c>
      <c r="AN124" s="20" t="str">
        <f>'P37'!$E121</f>
        <v>NT</v>
      </c>
      <c r="AO124" s="20" t="str">
        <f>'P38'!$E121</f>
        <v>NT</v>
      </c>
      <c r="AP124" s="20" t="str">
        <f>'P39'!$E121</f>
        <v>NT</v>
      </c>
      <c r="AQ124" s="20" t="str">
        <f>'P40'!$E121</f>
        <v>NT</v>
      </c>
      <c r="AR124" s="20">
        <v>118</v>
      </c>
      <c r="AS124" s="21">
        <f>COUNTIF(BaseDeCalcul!D124:AQ124,"C")</f>
        <v>0</v>
      </c>
      <c r="AT124" s="21">
        <f>COUNTIF(BaseDeCalcul!D124:AQ124,"NC")</f>
        <v>0</v>
      </c>
      <c r="AU124" s="21">
        <f>COUNTIF(BaseDeCalcul!D124:AQ124,"NA")</f>
        <v>0</v>
      </c>
      <c r="AV124" s="22" t="str">
        <f t="shared" si="9"/>
        <v>NT</v>
      </c>
      <c r="AW124" s="21"/>
      <c r="AX124" s="21"/>
      <c r="AY124" s="21"/>
      <c r="AZ124" s="21"/>
      <c r="BA124" s="21"/>
      <c r="BB124" s="20"/>
      <c r="BC124" s="20"/>
    </row>
    <row r="125" spans="1:55">
      <c r="A125" s="20" t="str">
        <f>Criteres!B122</f>
        <v>Consultation</v>
      </c>
      <c r="B125" s="20" t="str">
        <f>Criteres!C122</f>
        <v>13.1</v>
      </c>
      <c r="C125" s="20" t="str">
        <f>Criteres!D122</f>
        <v>A</v>
      </c>
      <c r="D125" s="20" t="str">
        <f>'P01'!E122</f>
        <v>NA</v>
      </c>
      <c r="E125" s="20" t="str">
        <f>'P02'!E122</f>
        <v>NA</v>
      </c>
      <c r="F125" s="20" t="str">
        <f>'P03'!E122</f>
        <v>NA</v>
      </c>
      <c r="G125" s="20" t="str">
        <f>'P04'!E122</f>
        <v>NA</v>
      </c>
      <c r="H125" s="20" t="str">
        <f>'P05'!E122</f>
        <v>NA</v>
      </c>
      <c r="I125" s="20" t="str">
        <f>'P06'!E122</f>
        <v>NA</v>
      </c>
      <c r="J125" s="20" t="str">
        <f>'P07'!E122</f>
        <v>NA</v>
      </c>
      <c r="K125" s="20" t="str">
        <f>'P08'!E122</f>
        <v>NA</v>
      </c>
      <c r="L125" s="20" t="str">
        <f>'P09'!E122</f>
        <v>NA</v>
      </c>
      <c r="M125" s="20" t="str">
        <f>'P10'!E122</f>
        <v>NA</v>
      </c>
      <c r="N125" s="20" t="str">
        <f>'P11'!E122</f>
        <v>NT</v>
      </c>
      <c r="O125" s="20" t="str">
        <f>'P12'!E122</f>
        <v>NA</v>
      </c>
      <c r="P125" s="20" t="str">
        <f>'P13'!E122</f>
        <v>NA</v>
      </c>
      <c r="Q125" s="20" t="str">
        <f>'P14'!E122</f>
        <v>NA</v>
      </c>
      <c r="R125" s="20" t="str">
        <f>'P15'!E122</f>
        <v>NA</v>
      </c>
      <c r="S125" s="20" t="str">
        <f>'P16'!E122</f>
        <v>NA</v>
      </c>
      <c r="T125" s="20" t="str">
        <f>'P17'!E122</f>
        <v>NA</v>
      </c>
      <c r="U125" s="20" t="str">
        <f>'P18'!E122</f>
        <v>NA</v>
      </c>
      <c r="V125" s="20" t="str">
        <f>'P19'!E122</f>
        <v>NA</v>
      </c>
      <c r="W125" s="20" t="str">
        <f>'P20'!E122</f>
        <v>NA</v>
      </c>
      <c r="X125" s="20" t="str">
        <f>'P21'!E122</f>
        <v>NA</v>
      </c>
      <c r="Y125" s="20" t="str">
        <f>'P22'!E122</f>
        <v>NA</v>
      </c>
      <c r="Z125" s="20" t="str">
        <f>'P23'!$E122</f>
        <v>NA</v>
      </c>
      <c r="AA125" s="20" t="str">
        <f>'P24'!$E122</f>
        <v>NA</v>
      </c>
      <c r="AB125" s="20" t="str">
        <f>'P25'!$E122</f>
        <v>NT</v>
      </c>
      <c r="AC125" s="20" t="str">
        <f>'P26'!$E122</f>
        <v>NA</v>
      </c>
      <c r="AD125" s="20" t="str">
        <f>'P27'!$E122</f>
        <v>NA</v>
      </c>
      <c r="AE125" s="20" t="str">
        <f>'P28'!$E122</f>
        <v>NA</v>
      </c>
      <c r="AF125" s="20" t="str">
        <f>'P29'!$E122</f>
        <v>NA</v>
      </c>
      <c r="AG125" s="20" t="str">
        <f>'P30'!$E122</f>
        <v>NA</v>
      </c>
      <c r="AH125" s="20" t="str">
        <f>'P31'!$E122</f>
        <v>NA</v>
      </c>
      <c r="AI125" s="20" t="str">
        <f>'P32'!$E122</f>
        <v>NA</v>
      </c>
      <c r="AJ125" s="20" t="str">
        <f>'P33'!$E122</f>
        <v>NA</v>
      </c>
      <c r="AK125" s="20" t="str">
        <f>'P34'!$E122</f>
        <v>NA</v>
      </c>
      <c r="AL125" s="20" t="str">
        <f>'P35'!$E122</f>
        <v>NA</v>
      </c>
      <c r="AM125" s="20" t="str">
        <f>'P36'!$E122</f>
        <v>NA</v>
      </c>
      <c r="AN125" s="20" t="str">
        <f>'P37'!$E122</f>
        <v>NA</v>
      </c>
      <c r="AO125" s="20" t="str">
        <f>'P38'!$E122</f>
        <v>NT</v>
      </c>
      <c r="AP125" s="20" t="str">
        <f>'P39'!$E122</f>
        <v>NT</v>
      </c>
      <c r="AQ125" s="20" t="str">
        <f>'P40'!$E122</f>
        <v>NT</v>
      </c>
      <c r="AR125" s="20">
        <v>119</v>
      </c>
      <c r="AS125" s="21">
        <f>COUNTIF(BaseDeCalcul!D125:AQ125,"C")</f>
        <v>0</v>
      </c>
      <c r="AT125" s="21">
        <f>COUNTIF(BaseDeCalcul!D125:AQ125,"NC")</f>
        <v>0</v>
      </c>
      <c r="AU125" s="21">
        <f>COUNTIF(BaseDeCalcul!D125:AQ125,"NA")</f>
        <v>35</v>
      </c>
      <c r="AV125" s="22" t="str">
        <f t="shared" si="9"/>
        <v>NA</v>
      </c>
      <c r="AW125" s="21"/>
      <c r="AX125" s="21"/>
      <c r="AY125" s="21"/>
      <c r="AZ125" s="21"/>
      <c r="BA125" s="21"/>
      <c r="BB125" s="20"/>
      <c r="BC125" s="20"/>
    </row>
    <row r="126" spans="1:55">
      <c r="A126" s="20" t="str">
        <f>Criteres!B123</f>
        <v>Consultation</v>
      </c>
      <c r="B126" s="20" t="str">
        <f>Criteres!C123</f>
        <v>13.2</v>
      </c>
      <c r="C126" s="20" t="str">
        <f>Criteres!D123</f>
        <v>A</v>
      </c>
      <c r="D126" s="20" t="str">
        <f>'P01'!E123</f>
        <v>NA</v>
      </c>
      <c r="E126" s="20" t="str">
        <f>'P02'!E123</f>
        <v>NA</v>
      </c>
      <c r="F126" s="20" t="str">
        <f>'P03'!E123</f>
        <v>NA</v>
      </c>
      <c r="G126" s="20" t="str">
        <f>'P04'!E123</f>
        <v>NA</v>
      </c>
      <c r="H126" s="20" t="str">
        <f>'P05'!E123</f>
        <v>NA</v>
      </c>
      <c r="I126" s="20" t="str">
        <f>'P06'!E123</f>
        <v>NA</v>
      </c>
      <c r="J126" s="20" t="str">
        <f>'P07'!E123</f>
        <v>NA</v>
      </c>
      <c r="K126" s="20" t="str">
        <f>'P08'!E123</f>
        <v>NA</v>
      </c>
      <c r="L126" s="20" t="str">
        <f>'P09'!E123</f>
        <v>NA</v>
      </c>
      <c r="M126" s="20" t="str">
        <f>'P10'!E123</f>
        <v>NA</v>
      </c>
      <c r="N126" s="20" t="str">
        <f>'P11'!E123</f>
        <v>NT</v>
      </c>
      <c r="O126" s="20" t="str">
        <f>'P12'!E123</f>
        <v>NA</v>
      </c>
      <c r="P126" s="20" t="str">
        <f>'P13'!E123</f>
        <v>NA</v>
      </c>
      <c r="Q126" s="20" t="str">
        <f>'P14'!E123</f>
        <v>NA</v>
      </c>
      <c r="R126" s="20" t="str">
        <f>'P15'!E123</f>
        <v>NA</v>
      </c>
      <c r="S126" s="20" t="str">
        <f>'P16'!E123</f>
        <v>NA</v>
      </c>
      <c r="T126" s="20" t="str">
        <f>'P17'!E123</f>
        <v>NA</v>
      </c>
      <c r="U126" s="20" t="str">
        <f>'P18'!E123</f>
        <v>NA</v>
      </c>
      <c r="V126" s="20" t="str">
        <f>'P19'!E123</f>
        <v>NA</v>
      </c>
      <c r="W126" s="20" t="str">
        <f>'P20'!E123</f>
        <v>NA</v>
      </c>
      <c r="X126" s="20" t="str">
        <f>'P21'!E123</f>
        <v>NA</v>
      </c>
      <c r="Y126" s="20" t="str">
        <f>'P22'!E123</f>
        <v>NA</v>
      </c>
      <c r="Z126" s="20" t="str">
        <f>'P23'!$E123</f>
        <v>NA</v>
      </c>
      <c r="AA126" s="20" t="str">
        <f>'P24'!$E123</f>
        <v>NA</v>
      </c>
      <c r="AB126" s="20" t="str">
        <f>'P25'!$E123</f>
        <v>NT</v>
      </c>
      <c r="AC126" s="20" t="str">
        <f>'P26'!$E123</f>
        <v>NA</v>
      </c>
      <c r="AD126" s="20" t="str">
        <f>'P27'!$E123</f>
        <v>NA</v>
      </c>
      <c r="AE126" s="20" t="str">
        <f>'P28'!$E123</f>
        <v>NA</v>
      </c>
      <c r="AF126" s="20" t="str">
        <f>'P29'!$E123</f>
        <v>NA</v>
      </c>
      <c r="AG126" s="20" t="str">
        <f>'P30'!$E123</f>
        <v>NA</v>
      </c>
      <c r="AH126" s="20" t="str">
        <f>'P31'!$E123</f>
        <v>NA</v>
      </c>
      <c r="AI126" s="20" t="str">
        <f>'P32'!$E123</f>
        <v>NA</v>
      </c>
      <c r="AJ126" s="20" t="str">
        <f>'P33'!$E123</f>
        <v>NA</v>
      </c>
      <c r="AK126" s="20" t="str">
        <f>'P34'!$E123</f>
        <v>NA</v>
      </c>
      <c r="AL126" s="20" t="str">
        <f>'P35'!$E123</f>
        <v>NA</v>
      </c>
      <c r="AM126" s="20" t="str">
        <f>'P36'!$E123</f>
        <v>NA</v>
      </c>
      <c r="AN126" s="20" t="str">
        <f>'P37'!$E123</f>
        <v>NA</v>
      </c>
      <c r="AO126" s="20" t="str">
        <f>'P38'!$E123</f>
        <v>NT</v>
      </c>
      <c r="AP126" s="20" t="str">
        <f>'P39'!$E123</f>
        <v>NT</v>
      </c>
      <c r="AQ126" s="20" t="str">
        <f>'P40'!$E123</f>
        <v>NT</v>
      </c>
      <c r="AR126" s="20">
        <v>120</v>
      </c>
      <c r="AS126" s="21">
        <f>COUNTIF(BaseDeCalcul!D126:AQ126,"C")</f>
        <v>0</v>
      </c>
      <c r="AT126" s="21">
        <f>COUNTIF(BaseDeCalcul!D126:AQ126,"NC")</f>
        <v>0</v>
      </c>
      <c r="AU126" s="21">
        <f>COUNTIF(BaseDeCalcul!D126:AQ126,"NA")</f>
        <v>35</v>
      </c>
      <c r="AV126" s="22" t="str">
        <f t="shared" si="9"/>
        <v>NA</v>
      </c>
      <c r="AW126" s="21"/>
      <c r="AX126" s="21"/>
      <c r="AY126" s="21"/>
      <c r="AZ126" s="21"/>
      <c r="BA126" s="21"/>
      <c r="BB126" s="20"/>
      <c r="BC126" s="20"/>
    </row>
    <row r="127" spans="1:55">
      <c r="A127" s="20" t="str">
        <f>Criteres!B124</f>
        <v>Consultation</v>
      </c>
      <c r="B127" s="20" t="str">
        <f>Criteres!C124</f>
        <v>13.3</v>
      </c>
      <c r="C127" s="20" t="str">
        <f>Criteres!D124</f>
        <v>A</v>
      </c>
      <c r="D127" s="20" t="str">
        <f>'P01'!E124</f>
        <v>C</v>
      </c>
      <c r="E127" s="20" t="str">
        <f>'P02'!E124</f>
        <v>C</v>
      </c>
      <c r="F127" s="20" t="str">
        <f>'P03'!E124</f>
        <v>NA</v>
      </c>
      <c r="G127" s="20" t="str">
        <f>'P04'!E124</f>
        <v>NA</v>
      </c>
      <c r="H127" s="20" t="str">
        <f>'P05'!E124</f>
        <v>NA</v>
      </c>
      <c r="I127" s="20" t="str">
        <f>'P06'!E124</f>
        <v>NA</v>
      </c>
      <c r="J127" s="20" t="str">
        <f>'P07'!E124</f>
        <v>NA</v>
      </c>
      <c r="K127" s="20" t="str">
        <f>'P08'!E124</f>
        <v>NA</v>
      </c>
      <c r="L127" s="20" t="str">
        <f>'P09'!E124</f>
        <v>NA</v>
      </c>
      <c r="M127" s="20" t="str">
        <f>'P10'!E124</f>
        <v>NA</v>
      </c>
      <c r="N127" s="20" t="str">
        <f>'P11'!E124</f>
        <v>NT</v>
      </c>
      <c r="O127" s="20" t="str">
        <f>'P12'!E124</f>
        <v>NA</v>
      </c>
      <c r="P127" s="20" t="str">
        <f>'P13'!E124</f>
        <v>NA</v>
      </c>
      <c r="Q127" s="20" t="str">
        <f>'P14'!E124</f>
        <v>NA</v>
      </c>
      <c r="R127" s="20" t="str">
        <f>'P15'!E124</f>
        <v>NA</v>
      </c>
      <c r="S127" s="20" t="str">
        <f>'P16'!E124</f>
        <v>NA</v>
      </c>
      <c r="T127" s="20" t="str">
        <f>'P17'!E124</f>
        <v>NA</v>
      </c>
      <c r="U127" s="20" t="str">
        <f>'P18'!E124</f>
        <v>NA</v>
      </c>
      <c r="V127" s="20" t="str">
        <f>'P19'!E124</f>
        <v>NA</v>
      </c>
      <c r="W127" s="20" t="str">
        <f>'P20'!E124</f>
        <v>NA</v>
      </c>
      <c r="X127" s="20" t="str">
        <f>'P21'!E124</f>
        <v>NA</v>
      </c>
      <c r="Y127" s="20" t="str">
        <f>'P22'!E124</f>
        <v>NA</v>
      </c>
      <c r="Z127" s="20" t="str">
        <f>'P23'!$E124</f>
        <v>NA</v>
      </c>
      <c r="AA127" s="20" t="str">
        <f>'P24'!$E124</f>
        <v>NA</v>
      </c>
      <c r="AB127" s="20" t="str">
        <f>'P25'!$E124</f>
        <v>NT</v>
      </c>
      <c r="AC127" s="20" t="str">
        <f>'P26'!$E124</f>
        <v>NA</v>
      </c>
      <c r="AD127" s="20" t="str">
        <f>'P27'!$E124</f>
        <v>NA</v>
      </c>
      <c r="AE127" s="20" t="str">
        <f>'P28'!$E124</f>
        <v>NA</v>
      </c>
      <c r="AF127" s="20" t="str">
        <f>'P29'!$E124</f>
        <v>NA</v>
      </c>
      <c r="AG127" s="20" t="str">
        <f>'P30'!$E124</f>
        <v>NA</v>
      </c>
      <c r="AH127" s="20" t="str">
        <f>'P31'!$E124</f>
        <v>NA</v>
      </c>
      <c r="AI127" s="20" t="str">
        <f>'P32'!$E124</f>
        <v>NA</v>
      </c>
      <c r="AJ127" s="20" t="str">
        <f>'P33'!$E124</f>
        <v>NA</v>
      </c>
      <c r="AK127" s="20" t="str">
        <f>'P34'!$E124</f>
        <v>NA</v>
      </c>
      <c r="AL127" s="20" t="str">
        <f>'P35'!$E124</f>
        <v>NA</v>
      </c>
      <c r="AM127" s="20" t="str">
        <f>'P36'!$E124</f>
        <v>NC</v>
      </c>
      <c r="AN127" s="20" t="str">
        <f>'P37'!$E124</f>
        <v>NA</v>
      </c>
      <c r="AO127" s="20" t="str">
        <f>'P38'!$E124</f>
        <v>NT</v>
      </c>
      <c r="AP127" s="20" t="str">
        <f>'P39'!$E124</f>
        <v>NT</v>
      </c>
      <c r="AQ127" s="20" t="str">
        <f>'P40'!$E124</f>
        <v>NT</v>
      </c>
      <c r="AR127" s="20">
        <v>121</v>
      </c>
      <c r="AS127" s="21">
        <f>COUNTIF(BaseDeCalcul!D127:AQ127,"C")</f>
        <v>2</v>
      </c>
      <c r="AT127" s="21">
        <f>COUNTIF(BaseDeCalcul!D127:AQ127,"NC")</f>
        <v>1</v>
      </c>
      <c r="AU127" s="21">
        <f>COUNTIF(BaseDeCalcul!D127:AQ127,"NA")</f>
        <v>32</v>
      </c>
      <c r="AV127" s="22" t="str">
        <f t="shared" si="9"/>
        <v>NC</v>
      </c>
      <c r="AW127" s="21"/>
      <c r="AX127" s="21"/>
      <c r="AY127" s="21"/>
      <c r="AZ127" s="21"/>
      <c r="BA127" s="21"/>
      <c r="BB127" s="20"/>
      <c r="BC127" s="20"/>
    </row>
    <row r="128" spans="1:55">
      <c r="A128" s="20" t="str">
        <f>Criteres!B125</f>
        <v>Consultation</v>
      </c>
      <c r="B128" s="20" t="str">
        <f>Criteres!C125</f>
        <v>13.4</v>
      </c>
      <c r="C128" s="20" t="str">
        <f>Criteres!D125</f>
        <v>A</v>
      </c>
      <c r="D128" s="20" t="str">
        <f>'P01'!E125</f>
        <v>C</v>
      </c>
      <c r="E128" s="20" t="str">
        <f>'P02'!E125</f>
        <v>C</v>
      </c>
      <c r="F128" s="20" t="str">
        <f>'P03'!E125</f>
        <v>NA</v>
      </c>
      <c r="G128" s="20" t="str">
        <f>'P04'!E125</f>
        <v>NA</v>
      </c>
      <c r="H128" s="20" t="str">
        <f>'P05'!E125</f>
        <v>NA</v>
      </c>
      <c r="I128" s="20" t="str">
        <f>'P06'!E125</f>
        <v>NA</v>
      </c>
      <c r="J128" s="20" t="str">
        <f>'P07'!E125</f>
        <v>NA</v>
      </c>
      <c r="K128" s="20" t="str">
        <f>'P08'!E125</f>
        <v>NA</v>
      </c>
      <c r="L128" s="20" t="str">
        <f>'P09'!E125</f>
        <v>NA</v>
      </c>
      <c r="M128" s="20" t="str">
        <f>'P10'!E125</f>
        <v>NA</v>
      </c>
      <c r="N128" s="20" t="str">
        <f>'P11'!E125</f>
        <v>NT</v>
      </c>
      <c r="O128" s="20" t="str">
        <f>'P12'!E125</f>
        <v>NA</v>
      </c>
      <c r="P128" s="20" t="str">
        <f>'P13'!E125</f>
        <v>NA</v>
      </c>
      <c r="Q128" s="20" t="str">
        <f>'P14'!E125</f>
        <v>NA</v>
      </c>
      <c r="R128" s="20" t="str">
        <f>'P15'!E125</f>
        <v>NA</v>
      </c>
      <c r="S128" s="20" t="str">
        <f>'P16'!E125</f>
        <v>NA</v>
      </c>
      <c r="T128" s="20" t="str">
        <f>'P17'!E125</f>
        <v>NA</v>
      </c>
      <c r="U128" s="20" t="str">
        <f>'P18'!E125</f>
        <v>NA</v>
      </c>
      <c r="V128" s="20" t="str">
        <f>'P19'!E125</f>
        <v>NA</v>
      </c>
      <c r="W128" s="20" t="str">
        <f>'P20'!E125</f>
        <v>NA</v>
      </c>
      <c r="X128" s="20" t="str">
        <f>'P21'!E125</f>
        <v>NA</v>
      </c>
      <c r="Y128" s="20" t="str">
        <f>'P22'!E125</f>
        <v>NA</v>
      </c>
      <c r="Z128" s="20" t="str">
        <f>'P23'!$E125</f>
        <v>NA</v>
      </c>
      <c r="AA128" s="20" t="str">
        <f>'P24'!$E125</f>
        <v>NA</v>
      </c>
      <c r="AB128" s="20" t="str">
        <f>'P25'!$E125</f>
        <v>NT</v>
      </c>
      <c r="AC128" s="20" t="str">
        <f>'P26'!$E125</f>
        <v>NA</v>
      </c>
      <c r="AD128" s="20" t="str">
        <f>'P27'!$E125</f>
        <v>NA</v>
      </c>
      <c r="AE128" s="20" t="str">
        <f>'P28'!$E125</f>
        <v>NA</v>
      </c>
      <c r="AF128" s="20" t="str">
        <f>'P29'!$E125</f>
        <v>NA</v>
      </c>
      <c r="AG128" s="20" t="str">
        <f>'P30'!$E125</f>
        <v>NA</v>
      </c>
      <c r="AH128" s="20" t="str">
        <f>'P31'!$E125</f>
        <v>NA</v>
      </c>
      <c r="AI128" s="20" t="str">
        <f>'P32'!$E125</f>
        <v>NA</v>
      </c>
      <c r="AJ128" s="20" t="str">
        <f>'P33'!$E125</f>
        <v>NA</v>
      </c>
      <c r="AK128" s="20" t="str">
        <f>'P34'!$E125</f>
        <v>NA</v>
      </c>
      <c r="AL128" s="20" t="str">
        <f>'P35'!$E125</f>
        <v>NA</v>
      </c>
      <c r="AM128" s="20" t="str">
        <f>'P36'!$E125</f>
        <v>NA</v>
      </c>
      <c r="AN128" s="20" t="str">
        <f>'P37'!$E125</f>
        <v>NA</v>
      </c>
      <c r="AO128" s="20" t="str">
        <f>'P38'!$E125</f>
        <v>NT</v>
      </c>
      <c r="AP128" s="20" t="str">
        <f>'P39'!$E125</f>
        <v>NT</v>
      </c>
      <c r="AQ128" s="20" t="str">
        <f>'P40'!$E125</f>
        <v>NT</v>
      </c>
      <c r="AR128" s="20">
        <v>122</v>
      </c>
      <c r="AS128" s="21">
        <f>COUNTIF(BaseDeCalcul!D128:AQ128,"C")</f>
        <v>2</v>
      </c>
      <c r="AT128" s="21">
        <f>COUNTIF(BaseDeCalcul!D128:AQ128,"NC")</f>
        <v>0</v>
      </c>
      <c r="AU128" s="21">
        <f>COUNTIF(BaseDeCalcul!D128:AQ128,"NA")</f>
        <v>33</v>
      </c>
      <c r="AV128" s="22" t="str">
        <f t="shared" si="9"/>
        <v>C</v>
      </c>
      <c r="AW128" s="21"/>
      <c r="AX128" s="21"/>
      <c r="AY128" s="21"/>
      <c r="AZ128" s="21"/>
      <c r="BA128" s="21"/>
      <c r="BB128" s="20"/>
      <c r="BC128" s="20"/>
    </row>
    <row r="129" spans="1:55">
      <c r="A129" s="20" t="str">
        <f>Criteres!B126</f>
        <v>Consultation</v>
      </c>
      <c r="B129" s="20" t="str">
        <f>Criteres!C126</f>
        <v>13.5</v>
      </c>
      <c r="C129" s="20" t="str">
        <f>Criteres!D126</f>
        <v>A</v>
      </c>
      <c r="D129" s="20" t="str">
        <f>'P01'!E126</f>
        <v>NA</v>
      </c>
      <c r="E129" s="20" t="str">
        <f>'P02'!E126</f>
        <v>NA</v>
      </c>
      <c r="F129" s="20" t="str">
        <f>'P03'!E126</f>
        <v>NA</v>
      </c>
      <c r="G129" s="20" t="str">
        <f>'P04'!E126</f>
        <v>NA</v>
      </c>
      <c r="H129" s="20" t="str">
        <f>'P05'!E126</f>
        <v>NA</v>
      </c>
      <c r="I129" s="20" t="str">
        <f>'P06'!E126</f>
        <v>NA</v>
      </c>
      <c r="J129" s="20" t="str">
        <f>'P07'!E126</f>
        <v>NA</v>
      </c>
      <c r="K129" s="20" t="str">
        <f>'P08'!E126</f>
        <v>NA</v>
      </c>
      <c r="L129" s="20" t="str">
        <f>'P09'!E126</f>
        <v>NA</v>
      </c>
      <c r="M129" s="20" t="str">
        <f>'P10'!E126</f>
        <v>NA</v>
      </c>
      <c r="N129" s="20" t="str">
        <f>'P11'!E126</f>
        <v>NT</v>
      </c>
      <c r="O129" s="20" t="str">
        <f>'P12'!E126</f>
        <v>NA</v>
      </c>
      <c r="P129" s="20" t="str">
        <f>'P13'!E126</f>
        <v>NA</v>
      </c>
      <c r="Q129" s="20" t="str">
        <f>'P14'!E126</f>
        <v>NA</v>
      </c>
      <c r="R129" s="20" t="str">
        <f>'P15'!E126</f>
        <v>NA</v>
      </c>
      <c r="S129" s="20" t="str">
        <f>'P16'!E126</f>
        <v>NA</v>
      </c>
      <c r="T129" s="20" t="str">
        <f>'P17'!E126</f>
        <v>NA</v>
      </c>
      <c r="U129" s="20" t="str">
        <f>'P18'!E126</f>
        <v>NA</v>
      </c>
      <c r="V129" s="20" t="str">
        <f>'P19'!E126</f>
        <v>NA</v>
      </c>
      <c r="W129" s="20" t="str">
        <f>'P20'!E126</f>
        <v>NA</v>
      </c>
      <c r="X129" s="20" t="str">
        <f>'P21'!E126</f>
        <v>NA</v>
      </c>
      <c r="Y129" s="20" t="str">
        <f>'P22'!E126</f>
        <v>NA</v>
      </c>
      <c r="Z129" s="20" t="str">
        <f>'P23'!$E126</f>
        <v>NA</v>
      </c>
      <c r="AA129" s="20" t="str">
        <f>'P24'!$E126</f>
        <v>NA</v>
      </c>
      <c r="AB129" s="20" t="str">
        <f>'P25'!$E126</f>
        <v>NT</v>
      </c>
      <c r="AC129" s="20" t="str">
        <f>'P26'!$E126</f>
        <v>NA</v>
      </c>
      <c r="AD129" s="20" t="str">
        <f>'P27'!$E126</f>
        <v>NA</v>
      </c>
      <c r="AE129" s="20" t="str">
        <f>'P28'!$E126</f>
        <v>NA</v>
      </c>
      <c r="AF129" s="20" t="str">
        <f>'P29'!$E126</f>
        <v>NA</v>
      </c>
      <c r="AG129" s="20" t="str">
        <f>'P30'!$E126</f>
        <v>NA</v>
      </c>
      <c r="AH129" s="20" t="str">
        <f>'P31'!$E126</f>
        <v>NA</v>
      </c>
      <c r="AI129" s="20" t="str">
        <f>'P32'!$E126</f>
        <v>NA</v>
      </c>
      <c r="AJ129" s="20" t="str">
        <f>'P33'!$E126</f>
        <v>NA</v>
      </c>
      <c r="AK129" s="20" t="str">
        <f>'P34'!$E126</f>
        <v>NA</v>
      </c>
      <c r="AL129" s="20" t="str">
        <f>'P35'!$E126</f>
        <v>NA</v>
      </c>
      <c r="AM129" s="20" t="str">
        <f>'P36'!$E126</f>
        <v>NA</v>
      </c>
      <c r="AN129" s="20" t="str">
        <f>'P37'!$E126</f>
        <v>NA</v>
      </c>
      <c r="AO129" s="20" t="str">
        <f>'P38'!$E126</f>
        <v>NT</v>
      </c>
      <c r="AP129" s="20" t="str">
        <f>'P39'!$E126</f>
        <v>NT</v>
      </c>
      <c r="AQ129" s="20" t="str">
        <f>'P40'!$E126</f>
        <v>NT</v>
      </c>
      <c r="AR129" s="20">
        <v>123</v>
      </c>
      <c r="AS129" s="21">
        <f>COUNTIF(BaseDeCalcul!D129:AQ129,"C")</f>
        <v>0</v>
      </c>
      <c r="AT129" s="21">
        <f>COUNTIF(BaseDeCalcul!D129:AQ129,"NC")</f>
        <v>0</v>
      </c>
      <c r="AU129" s="21">
        <f>COUNTIF(BaseDeCalcul!D129:AQ129,"NA")</f>
        <v>35</v>
      </c>
      <c r="AV129" s="22" t="str">
        <f t="shared" si="9"/>
        <v>NA</v>
      </c>
      <c r="AW129" s="21"/>
      <c r="AX129" s="21"/>
      <c r="AY129" s="21"/>
      <c r="AZ129" s="21"/>
      <c r="BA129" s="21"/>
      <c r="BB129" s="20"/>
      <c r="BC129" s="20"/>
    </row>
    <row r="130" spans="1:55">
      <c r="A130" s="20" t="str">
        <f>Criteres!B127</f>
        <v>Consultation</v>
      </c>
      <c r="B130" s="20" t="str">
        <f>Criteres!C127</f>
        <v>13.6</v>
      </c>
      <c r="C130" s="20" t="str">
        <f>Criteres!D127</f>
        <v>A</v>
      </c>
      <c r="D130" s="20" t="str">
        <f>'P01'!E127</f>
        <v>NA</v>
      </c>
      <c r="E130" s="20" t="str">
        <f>'P02'!E127</f>
        <v>NA</v>
      </c>
      <c r="F130" s="20" t="str">
        <f>'P03'!E127</f>
        <v>NA</v>
      </c>
      <c r="G130" s="20" t="str">
        <f>'P04'!E127</f>
        <v>NA</v>
      </c>
      <c r="H130" s="20" t="str">
        <f>'P05'!E127</f>
        <v>NA</v>
      </c>
      <c r="I130" s="20" t="str">
        <f>'P06'!E127</f>
        <v>NA</v>
      </c>
      <c r="J130" s="20" t="str">
        <f>'P07'!E127</f>
        <v>NA</v>
      </c>
      <c r="K130" s="20" t="str">
        <f>'P08'!E127</f>
        <v>NA</v>
      </c>
      <c r="L130" s="20" t="str">
        <f>'P09'!E127</f>
        <v>NA</v>
      </c>
      <c r="M130" s="20" t="str">
        <f>'P10'!E127</f>
        <v>NA</v>
      </c>
      <c r="N130" s="20" t="str">
        <f>'P11'!E127</f>
        <v>NT</v>
      </c>
      <c r="O130" s="20" t="str">
        <f>'P12'!E127</f>
        <v>NA</v>
      </c>
      <c r="P130" s="20" t="str">
        <f>'P13'!E127</f>
        <v>NA</v>
      </c>
      <c r="Q130" s="20" t="str">
        <f>'P14'!E127</f>
        <v>NA</v>
      </c>
      <c r="R130" s="20" t="str">
        <f>'P15'!E127</f>
        <v>NA</v>
      </c>
      <c r="S130" s="20" t="str">
        <f>'P16'!E127</f>
        <v>NA</v>
      </c>
      <c r="T130" s="20" t="str">
        <f>'P17'!E127</f>
        <v>NA</v>
      </c>
      <c r="U130" s="20" t="str">
        <f>'P18'!E127</f>
        <v>NA</v>
      </c>
      <c r="V130" s="20" t="str">
        <f>'P19'!E127</f>
        <v>NA</v>
      </c>
      <c r="W130" s="20" t="str">
        <f>'P20'!E127</f>
        <v>NA</v>
      </c>
      <c r="X130" s="20" t="str">
        <f>'P21'!E127</f>
        <v>NA</v>
      </c>
      <c r="Y130" s="20" t="str">
        <f>'P22'!E127</f>
        <v>NA</v>
      </c>
      <c r="Z130" s="20" t="str">
        <f>'P23'!$E127</f>
        <v>NA</v>
      </c>
      <c r="AA130" s="20" t="str">
        <f>'P24'!$E127</f>
        <v>NA</v>
      </c>
      <c r="AB130" s="20" t="str">
        <f>'P25'!$E127</f>
        <v>NT</v>
      </c>
      <c r="AC130" s="20" t="str">
        <f>'P26'!$E127</f>
        <v>NA</v>
      </c>
      <c r="AD130" s="20" t="str">
        <f>'P27'!$E127</f>
        <v>NA</v>
      </c>
      <c r="AE130" s="20" t="str">
        <f>'P28'!$E127</f>
        <v>NA</v>
      </c>
      <c r="AF130" s="20" t="str">
        <f>'P29'!$E127</f>
        <v>NA</v>
      </c>
      <c r="AG130" s="20" t="str">
        <f>'P30'!$E127</f>
        <v>NA</v>
      </c>
      <c r="AH130" s="20" t="str">
        <f>'P31'!$E127</f>
        <v>NA</v>
      </c>
      <c r="AI130" s="20" t="str">
        <f>'P32'!$E127</f>
        <v>NA</v>
      </c>
      <c r="AJ130" s="20" t="str">
        <f>'P33'!$E127</f>
        <v>NA</v>
      </c>
      <c r="AK130" s="20" t="str">
        <f>'P34'!$E127</f>
        <v>NA</v>
      </c>
      <c r="AL130" s="20" t="str">
        <f>'P35'!$E127</f>
        <v>NA</v>
      </c>
      <c r="AM130" s="20" t="str">
        <f>'P36'!$E127</f>
        <v>NA</v>
      </c>
      <c r="AN130" s="20" t="str">
        <f>'P37'!$E127</f>
        <v>NA</v>
      </c>
      <c r="AO130" s="20" t="str">
        <f>'P38'!$E127</f>
        <v>NT</v>
      </c>
      <c r="AP130" s="20" t="str">
        <f>'P39'!$E127</f>
        <v>NT</v>
      </c>
      <c r="AQ130" s="20" t="str">
        <f>'P40'!$E127</f>
        <v>NT</v>
      </c>
      <c r="AR130" s="20">
        <v>124</v>
      </c>
      <c r="AS130" s="21">
        <f>COUNTIF(BaseDeCalcul!D130:AQ130,"C")</f>
        <v>0</v>
      </c>
      <c r="AT130" s="21">
        <f>COUNTIF(BaseDeCalcul!D130:AQ130,"NC")</f>
        <v>0</v>
      </c>
      <c r="AU130" s="21">
        <f>COUNTIF(BaseDeCalcul!D130:AQ130,"NA")</f>
        <v>35</v>
      </c>
      <c r="AV130" s="22" t="str">
        <f t="shared" si="9"/>
        <v>NA</v>
      </c>
      <c r="AW130" s="21"/>
      <c r="AX130" s="21"/>
      <c r="AY130" s="21"/>
      <c r="AZ130" s="21"/>
      <c r="BA130" s="21"/>
      <c r="BB130" s="20"/>
      <c r="BC130" s="20"/>
    </row>
    <row r="131" spans="1:55">
      <c r="A131" s="20" t="str">
        <f>Criteres!B128</f>
        <v>Consultation</v>
      </c>
      <c r="B131" s="20" t="str">
        <f>Criteres!C128</f>
        <v>13.7</v>
      </c>
      <c r="C131" s="20" t="str">
        <f>Criteres!D128</f>
        <v>A</v>
      </c>
      <c r="D131" s="20" t="str">
        <f>'P01'!E128</f>
        <v>NA</v>
      </c>
      <c r="E131" s="20" t="str">
        <f>'P02'!E128</f>
        <v>NA</v>
      </c>
      <c r="F131" s="20" t="str">
        <f>'P03'!E128</f>
        <v>NA</v>
      </c>
      <c r="G131" s="20" t="str">
        <f>'P04'!E128</f>
        <v>NA</v>
      </c>
      <c r="H131" s="20" t="str">
        <f>'P05'!E128</f>
        <v>NA</v>
      </c>
      <c r="I131" s="20" t="str">
        <f>'P06'!E128</f>
        <v>NA</v>
      </c>
      <c r="J131" s="20" t="str">
        <f>'P07'!E128</f>
        <v>NA</v>
      </c>
      <c r="K131" s="20" t="str">
        <f>'P08'!E128</f>
        <v>NA</v>
      </c>
      <c r="L131" s="20" t="str">
        <f>'P09'!E128</f>
        <v>NA</v>
      </c>
      <c r="M131" s="20" t="str">
        <f>'P10'!E128</f>
        <v>NA</v>
      </c>
      <c r="N131" s="20" t="str">
        <f>'P11'!E128</f>
        <v>NT</v>
      </c>
      <c r="O131" s="20" t="str">
        <f>'P12'!E128</f>
        <v>NA</v>
      </c>
      <c r="P131" s="20" t="str">
        <f>'P13'!E128</f>
        <v>NA</v>
      </c>
      <c r="Q131" s="20" t="str">
        <f>'P14'!E128</f>
        <v>NA</v>
      </c>
      <c r="R131" s="20" t="str">
        <f>'P15'!E128</f>
        <v>NA</v>
      </c>
      <c r="S131" s="20" t="str">
        <f>'P16'!E128</f>
        <v>NA</v>
      </c>
      <c r="T131" s="20" t="str">
        <f>'P17'!E128</f>
        <v>NA</v>
      </c>
      <c r="U131" s="20" t="str">
        <f>'P18'!E128</f>
        <v>NA</v>
      </c>
      <c r="V131" s="20" t="str">
        <f>'P19'!E128</f>
        <v>NA</v>
      </c>
      <c r="W131" s="20" t="str">
        <f>'P20'!E128</f>
        <v>NA</v>
      </c>
      <c r="X131" s="20" t="str">
        <f>'P21'!E128</f>
        <v>NA</v>
      </c>
      <c r="Y131" s="20" t="str">
        <f>'P22'!E128</f>
        <v>NA</v>
      </c>
      <c r="Z131" s="20" t="str">
        <f>'P23'!$E128</f>
        <v>NA</v>
      </c>
      <c r="AA131" s="20" t="str">
        <f>'P24'!$E128</f>
        <v>NA</v>
      </c>
      <c r="AB131" s="20" t="str">
        <f>'P25'!$E128</f>
        <v>NT</v>
      </c>
      <c r="AC131" s="20" t="str">
        <f>'P26'!$E128</f>
        <v>NA</v>
      </c>
      <c r="AD131" s="20" t="str">
        <f>'P27'!$E128</f>
        <v>NA</v>
      </c>
      <c r="AE131" s="20" t="str">
        <f>'P28'!$E128</f>
        <v>NA</v>
      </c>
      <c r="AF131" s="20" t="str">
        <f>'P29'!$E128</f>
        <v>NA</v>
      </c>
      <c r="AG131" s="20" t="str">
        <f>'P30'!$E128</f>
        <v>NA</v>
      </c>
      <c r="AH131" s="20" t="str">
        <f>'P31'!$E128</f>
        <v>NA</v>
      </c>
      <c r="AI131" s="20" t="str">
        <f>'P32'!$E128</f>
        <v>NA</v>
      </c>
      <c r="AJ131" s="20" t="str">
        <f>'P33'!$E128</f>
        <v>NA</v>
      </c>
      <c r="AK131" s="20" t="str">
        <f>'P34'!$E128</f>
        <v>NA</v>
      </c>
      <c r="AL131" s="20" t="str">
        <f>'P35'!$E128</f>
        <v>NA</v>
      </c>
      <c r="AM131" s="20" t="str">
        <f>'P36'!$E128</f>
        <v>NA</v>
      </c>
      <c r="AN131" s="20" t="str">
        <f>'P37'!$E128</f>
        <v>NA</v>
      </c>
      <c r="AO131" s="20" t="str">
        <f>'P38'!$E128</f>
        <v>NT</v>
      </c>
      <c r="AP131" s="20" t="str">
        <f>'P39'!$E128</f>
        <v>NT</v>
      </c>
      <c r="AQ131" s="20" t="str">
        <f>'P40'!$E128</f>
        <v>NT</v>
      </c>
      <c r="AR131" s="20">
        <v>125</v>
      </c>
      <c r="AS131" s="21">
        <f>COUNTIF(BaseDeCalcul!D131:AQ131,"C")</f>
        <v>0</v>
      </c>
      <c r="AT131" s="21">
        <f>COUNTIF(BaseDeCalcul!D131:AQ131,"NC")</f>
        <v>0</v>
      </c>
      <c r="AU131" s="21">
        <f>COUNTIF(BaseDeCalcul!D131:AQ131,"NA")</f>
        <v>35</v>
      </c>
      <c r="AV131" s="22" t="str">
        <f t="shared" si="9"/>
        <v>NA</v>
      </c>
      <c r="AW131" s="21"/>
      <c r="AX131" s="21"/>
      <c r="AY131" s="21"/>
      <c r="AZ131" s="21"/>
      <c r="BA131" s="21"/>
      <c r="BB131" s="20"/>
      <c r="BC131" s="20"/>
    </row>
    <row r="132" spans="1:55">
      <c r="A132" s="20" t="str">
        <f>Criteres!B129</f>
        <v>Consultation</v>
      </c>
      <c r="B132" s="20" t="str">
        <f>Criteres!C129</f>
        <v>13.8</v>
      </c>
      <c r="C132" s="20" t="str">
        <f>Criteres!D129</f>
        <v>A</v>
      </c>
      <c r="D132" s="20" t="str">
        <f>'P01'!E129</f>
        <v>NA</v>
      </c>
      <c r="E132" s="20" t="str">
        <f>'P02'!E129</f>
        <v>NA</v>
      </c>
      <c r="F132" s="20" t="str">
        <f>'P03'!E129</f>
        <v>NA</v>
      </c>
      <c r="G132" s="20" t="str">
        <f>'P04'!E129</f>
        <v>NA</v>
      </c>
      <c r="H132" s="20" t="str">
        <f>'P05'!E129</f>
        <v>NA</v>
      </c>
      <c r="I132" s="20" t="str">
        <f>'P06'!E129</f>
        <v>NA</v>
      </c>
      <c r="J132" s="20" t="str">
        <f>'P07'!E129</f>
        <v>NA</v>
      </c>
      <c r="K132" s="20" t="str">
        <f>'P08'!E129</f>
        <v>NA</v>
      </c>
      <c r="L132" s="20" t="str">
        <f>'P09'!E129</f>
        <v>NA</v>
      </c>
      <c r="M132" s="20" t="str">
        <f>'P10'!E129</f>
        <v>NA</v>
      </c>
      <c r="N132" s="20" t="str">
        <f>'P11'!E129</f>
        <v>NT</v>
      </c>
      <c r="O132" s="20" t="str">
        <f>'P12'!E129</f>
        <v>NA</v>
      </c>
      <c r="P132" s="20" t="str">
        <f>'P13'!E129</f>
        <v>NA</v>
      </c>
      <c r="Q132" s="20" t="str">
        <f>'P14'!E129</f>
        <v>NA</v>
      </c>
      <c r="R132" s="20" t="str">
        <f>'P15'!E129</f>
        <v>NA</v>
      </c>
      <c r="S132" s="20" t="str">
        <f>'P16'!E129</f>
        <v>NA</v>
      </c>
      <c r="T132" s="20" t="str">
        <f>'P17'!E129</f>
        <v>NA</v>
      </c>
      <c r="U132" s="20" t="str">
        <f>'P18'!E129</f>
        <v>NA</v>
      </c>
      <c r="V132" s="20" t="str">
        <f>'P19'!E129</f>
        <v>NA</v>
      </c>
      <c r="W132" s="20" t="str">
        <f>'P20'!E129</f>
        <v>NA</v>
      </c>
      <c r="X132" s="20" t="str">
        <f>'P21'!E129</f>
        <v>NA</v>
      </c>
      <c r="Y132" s="20" t="str">
        <f>'P22'!E129</f>
        <v>NA</v>
      </c>
      <c r="Z132" s="20" t="str">
        <f>'P23'!$E129</f>
        <v>NA</v>
      </c>
      <c r="AA132" s="20" t="str">
        <f>'P24'!$E129</f>
        <v>NA</v>
      </c>
      <c r="AB132" s="20" t="str">
        <f>'P25'!$E129</f>
        <v>NT</v>
      </c>
      <c r="AC132" s="20" t="str">
        <f>'P26'!$E129</f>
        <v>NA</v>
      </c>
      <c r="AD132" s="20" t="str">
        <f>'P27'!$E129</f>
        <v>NA</v>
      </c>
      <c r="AE132" s="20" t="str">
        <f>'P28'!$E129</f>
        <v>NA</v>
      </c>
      <c r="AF132" s="20" t="str">
        <f>'P29'!$E129</f>
        <v>NA</v>
      </c>
      <c r="AG132" s="20" t="str">
        <f>'P30'!$E129</f>
        <v>NA</v>
      </c>
      <c r="AH132" s="20" t="str">
        <f>'P31'!$E129</f>
        <v>NA</v>
      </c>
      <c r="AI132" s="20" t="str">
        <f>'P32'!$E129</f>
        <v>NA</v>
      </c>
      <c r="AJ132" s="20" t="str">
        <f>'P33'!$E129</f>
        <v>NA</v>
      </c>
      <c r="AK132" s="20" t="str">
        <f>'P34'!$E129</f>
        <v>NA</v>
      </c>
      <c r="AL132" s="20" t="str">
        <f>'P35'!$E129</f>
        <v>NA</v>
      </c>
      <c r="AM132" s="20" t="str">
        <f>'P36'!$E129</f>
        <v>NA</v>
      </c>
      <c r="AN132" s="20" t="str">
        <f>'P37'!$E129</f>
        <v>NA</v>
      </c>
      <c r="AO132" s="20" t="str">
        <f>'P38'!$E129</f>
        <v>NT</v>
      </c>
      <c r="AP132" s="20" t="str">
        <f>'P39'!$E129</f>
        <v>NT</v>
      </c>
      <c r="AQ132" s="20" t="str">
        <f>'P40'!$E129</f>
        <v>NT</v>
      </c>
      <c r="AR132" s="20">
        <v>126</v>
      </c>
      <c r="AS132" s="21">
        <f>COUNTIF(BaseDeCalcul!D132:AQ132,"C")</f>
        <v>0</v>
      </c>
      <c r="AT132" s="21">
        <f>COUNTIF(BaseDeCalcul!D132:AQ132,"NC")</f>
        <v>0</v>
      </c>
      <c r="AU132" s="21">
        <f>COUNTIF(BaseDeCalcul!D132:AQ132,"NA")</f>
        <v>35</v>
      </c>
      <c r="AV132" s="22" t="str">
        <f t="shared" si="9"/>
        <v>NA</v>
      </c>
      <c r="AW132" s="21"/>
      <c r="AX132" s="21"/>
      <c r="AY132" s="21"/>
      <c r="AZ132" s="21"/>
      <c r="BA132" s="21"/>
      <c r="BB132" s="20"/>
      <c r="BC132" s="20"/>
    </row>
    <row r="133" spans="1:55">
      <c r="A133" s="20" t="str">
        <f>Criteres!B130</f>
        <v>Consultation</v>
      </c>
      <c r="B133" s="20" t="str">
        <f>Criteres!C130</f>
        <v>13.9</v>
      </c>
      <c r="C133" s="20" t="str">
        <f>Criteres!D130</f>
        <v>AA</v>
      </c>
      <c r="D133" s="20" t="str">
        <f>'P01'!E130</f>
        <v>C</v>
      </c>
      <c r="E133" s="20" t="str">
        <f>'P02'!E130</f>
        <v>C</v>
      </c>
      <c r="F133" s="20" t="str">
        <f>'P03'!E130</f>
        <v>C</v>
      </c>
      <c r="G133" s="20" t="str">
        <f>'P04'!E130</f>
        <v>C</v>
      </c>
      <c r="H133" s="20" t="str">
        <f>'P05'!E130</f>
        <v>C</v>
      </c>
      <c r="I133" s="20" t="str">
        <f>'P06'!E130</f>
        <v>C</v>
      </c>
      <c r="J133" s="20" t="str">
        <f>'P07'!E130</f>
        <v>C</v>
      </c>
      <c r="K133" s="20" t="str">
        <f>'P08'!E130</f>
        <v>C</v>
      </c>
      <c r="L133" s="20" t="str">
        <f>'P09'!E130</f>
        <v>C</v>
      </c>
      <c r="M133" s="20" t="str">
        <f>'P10'!E130</f>
        <v>C</v>
      </c>
      <c r="N133" s="20" t="str">
        <f>'P11'!E130</f>
        <v>NT</v>
      </c>
      <c r="O133" s="20" t="str">
        <f>'P12'!E130</f>
        <v>NA</v>
      </c>
      <c r="P133" s="20" t="str">
        <f>'P13'!E130</f>
        <v>C</v>
      </c>
      <c r="Q133" s="20" t="str">
        <f>'P14'!E130</f>
        <v>NA</v>
      </c>
      <c r="R133" s="20" t="str">
        <f>'P15'!E130</f>
        <v>C</v>
      </c>
      <c r="S133" s="20" t="str">
        <f>'P16'!E130</f>
        <v>NA</v>
      </c>
      <c r="T133" s="20" t="str">
        <f>'P17'!E130</f>
        <v>NA</v>
      </c>
      <c r="U133" s="20" t="str">
        <f>'P18'!E130</f>
        <v>NA</v>
      </c>
      <c r="V133" s="20" t="str">
        <f>'P19'!E130</f>
        <v>NA</v>
      </c>
      <c r="W133" s="20" t="str">
        <f>'P20'!E130</f>
        <v>NA</v>
      </c>
      <c r="X133" s="20" t="str">
        <f>'P21'!E130</f>
        <v>NA</v>
      </c>
      <c r="Y133" s="20" t="str">
        <f>'P22'!E130</f>
        <v>NA</v>
      </c>
      <c r="Z133" s="20" t="str">
        <f>'P23'!$E130</f>
        <v>NA</v>
      </c>
      <c r="AA133" s="20" t="str">
        <f>'P24'!$E130</f>
        <v>NA</v>
      </c>
      <c r="AB133" s="20" t="str">
        <f>'P25'!$E130</f>
        <v>NT</v>
      </c>
      <c r="AC133" s="20" t="str">
        <f>'P26'!$E130</f>
        <v>NA</v>
      </c>
      <c r="AD133" s="20" t="str">
        <f>'P27'!$E130</f>
        <v>C</v>
      </c>
      <c r="AE133" s="20" t="str">
        <f>'P28'!$E130</f>
        <v>NA</v>
      </c>
      <c r="AF133" s="20" t="str">
        <f>'P29'!$E130</f>
        <v>C</v>
      </c>
      <c r="AG133" s="20" t="str">
        <f>'P30'!$E130</f>
        <v>C</v>
      </c>
      <c r="AH133" s="20" t="str">
        <f>'P31'!$E130</f>
        <v>NA</v>
      </c>
      <c r="AI133" s="20" t="str">
        <f>'P32'!$E130</f>
        <v>C</v>
      </c>
      <c r="AJ133" s="20" t="str">
        <f>'P33'!$E130</f>
        <v>NA</v>
      </c>
      <c r="AK133" s="20" t="str">
        <f>'P34'!$E130</f>
        <v>C</v>
      </c>
      <c r="AL133" s="20" t="str">
        <f>'P35'!$E130</f>
        <v>NA</v>
      </c>
      <c r="AM133" s="20" t="str">
        <f>'P36'!$E130</f>
        <v>NA</v>
      </c>
      <c r="AN133" s="20" t="str">
        <f>'P37'!$E130</f>
        <v>NA</v>
      </c>
      <c r="AO133" s="20" t="str">
        <f>'P38'!$E130</f>
        <v>NT</v>
      </c>
      <c r="AP133" s="20" t="str">
        <f>'P39'!$E130</f>
        <v>NT</v>
      </c>
      <c r="AQ133" s="20" t="str">
        <f>'P40'!$E130</f>
        <v>NT</v>
      </c>
      <c r="AR133" s="20">
        <v>127</v>
      </c>
      <c r="AS133" s="21">
        <f>COUNTIF(BaseDeCalcul!D133:AQ133,"C")</f>
        <v>17</v>
      </c>
      <c r="AT133" s="21">
        <f>COUNTIF(BaseDeCalcul!D133:AQ133,"NC")</f>
        <v>0</v>
      </c>
      <c r="AU133" s="21">
        <f>COUNTIF(BaseDeCalcul!D133:AQ133,"NA")</f>
        <v>18</v>
      </c>
      <c r="AV133" s="22" t="str">
        <f t="shared" si="9"/>
        <v>C</v>
      </c>
      <c r="AW133" s="21"/>
      <c r="AX133" s="21"/>
      <c r="AY133" s="21"/>
      <c r="AZ133" s="21"/>
      <c r="BA133" s="21"/>
      <c r="BB133" s="20"/>
      <c r="BC133" s="20"/>
    </row>
    <row r="134" spans="1:55">
      <c r="A134" s="20" t="str">
        <f>Criteres!B131</f>
        <v>Consultation</v>
      </c>
      <c r="B134" s="20" t="str">
        <f>Criteres!C131</f>
        <v>13.10</v>
      </c>
      <c r="C134" s="20" t="str">
        <f>Criteres!D131</f>
        <v>A</v>
      </c>
      <c r="D134" s="20" t="str">
        <f>'P01'!E131</f>
        <v>NA</v>
      </c>
      <c r="E134" s="20" t="str">
        <f>'P02'!E131</f>
        <v>NA</v>
      </c>
      <c r="F134" s="20" t="str">
        <f>'P03'!E131</f>
        <v>NA</v>
      </c>
      <c r="G134" s="20" t="str">
        <f>'P04'!E131</f>
        <v>NA</v>
      </c>
      <c r="H134" s="20" t="str">
        <f>'P05'!E131</f>
        <v>NA</v>
      </c>
      <c r="I134" s="20" t="str">
        <f>'P06'!E131</f>
        <v>NA</v>
      </c>
      <c r="J134" s="20" t="str">
        <f>'P07'!E131</f>
        <v>NA</v>
      </c>
      <c r="K134" s="20" t="str">
        <f>'P08'!E131</f>
        <v>NA</v>
      </c>
      <c r="L134" s="20" t="str">
        <f>'P09'!E131</f>
        <v>NA</v>
      </c>
      <c r="M134" s="20" t="str">
        <f>'P10'!E131</f>
        <v>NA</v>
      </c>
      <c r="N134" s="20" t="str">
        <f>'P11'!E131</f>
        <v>NT</v>
      </c>
      <c r="O134" s="20" t="str">
        <f>'P12'!E131</f>
        <v>NA</v>
      </c>
      <c r="P134" s="20" t="str">
        <f>'P13'!E131</f>
        <v>NA</v>
      </c>
      <c r="Q134" s="20" t="str">
        <f>'P14'!E131</f>
        <v>NA</v>
      </c>
      <c r="R134" s="20" t="str">
        <f>'P15'!E131</f>
        <v>NA</v>
      </c>
      <c r="S134" s="20" t="str">
        <f>'P16'!E131</f>
        <v>NA</v>
      </c>
      <c r="T134" s="20" t="str">
        <f>'P17'!E131</f>
        <v>NA</v>
      </c>
      <c r="U134" s="20" t="str">
        <f>'P18'!E131</f>
        <v>NA</v>
      </c>
      <c r="V134" s="20" t="str">
        <f>'P19'!E131</f>
        <v>NA</v>
      </c>
      <c r="W134" s="20" t="str">
        <f>'P20'!E131</f>
        <v>NA</v>
      </c>
      <c r="X134" s="20" t="str">
        <f>'P21'!E131</f>
        <v>NA</v>
      </c>
      <c r="Y134" s="20" t="str">
        <f>'P22'!E131</f>
        <v>NA</v>
      </c>
      <c r="Z134" s="20" t="str">
        <f>'P23'!$E131</f>
        <v>NA</v>
      </c>
      <c r="AA134" s="20" t="str">
        <f>'P24'!$E131</f>
        <v>NA</v>
      </c>
      <c r="AB134" s="20" t="str">
        <f>'P25'!$E131</f>
        <v>NT</v>
      </c>
      <c r="AC134" s="20" t="str">
        <f>'P26'!$E131</f>
        <v>NA</v>
      </c>
      <c r="AD134" s="20" t="str">
        <f>'P27'!$E131</f>
        <v>NA</v>
      </c>
      <c r="AE134" s="20" t="str">
        <f>'P28'!$E131</f>
        <v>NA</v>
      </c>
      <c r="AF134" s="20" t="str">
        <f>'P29'!$E131</f>
        <v>NA</v>
      </c>
      <c r="AG134" s="20" t="str">
        <f>'P30'!$E131</f>
        <v>NA</v>
      </c>
      <c r="AH134" s="20" t="str">
        <f>'P31'!$E131</f>
        <v>NA</v>
      </c>
      <c r="AI134" s="20" t="str">
        <f>'P32'!$E131</f>
        <v>NA</v>
      </c>
      <c r="AJ134" s="20" t="str">
        <f>'P33'!$E131</f>
        <v>NA</v>
      </c>
      <c r="AK134" s="20" t="str">
        <f>'P34'!$E131</f>
        <v>NA</v>
      </c>
      <c r="AL134" s="20" t="str">
        <f>'P35'!$E131</f>
        <v>NA</v>
      </c>
      <c r="AM134" s="20" t="str">
        <f>'P36'!$E131</f>
        <v>NA</v>
      </c>
      <c r="AN134" s="20" t="str">
        <f>'P37'!$E131</f>
        <v>NA</v>
      </c>
      <c r="AO134" s="20" t="str">
        <f>'P38'!$E131</f>
        <v>NT</v>
      </c>
      <c r="AP134" s="20" t="str">
        <f>'P39'!$E131</f>
        <v>NT</v>
      </c>
      <c r="AQ134" s="20" t="str">
        <f>'P40'!$E131</f>
        <v>NT</v>
      </c>
      <c r="AR134" s="20">
        <v>128</v>
      </c>
      <c r="AS134" s="21">
        <f>COUNTIF(BaseDeCalcul!D134:AQ134,"C")</f>
        <v>0</v>
      </c>
      <c r="AT134" s="21">
        <f>COUNTIF(BaseDeCalcul!D134:AQ134,"NC")</f>
        <v>0</v>
      </c>
      <c r="AU134" s="21">
        <f>COUNTIF(BaseDeCalcul!D134:AQ134,"NA")</f>
        <v>35</v>
      </c>
      <c r="AV134" s="22" t="str">
        <f t="shared" si="9"/>
        <v>NA</v>
      </c>
      <c r="AW134" s="21"/>
      <c r="AX134" s="21"/>
      <c r="AY134" s="21"/>
      <c r="AZ134" s="21"/>
      <c r="BA134" s="21"/>
      <c r="BB134" s="20"/>
      <c r="BC134" s="20"/>
    </row>
    <row r="135" spans="1:55">
      <c r="A135" s="20" t="str">
        <f>Criteres!B132</f>
        <v>Consultation</v>
      </c>
      <c r="B135" s="20" t="str">
        <f>Criteres!C132</f>
        <v>13.11</v>
      </c>
      <c r="C135" s="20" t="str">
        <f>Criteres!D132</f>
        <v>A</v>
      </c>
      <c r="D135" s="20" t="str">
        <f>'P01'!E132</f>
        <v>NA</v>
      </c>
      <c r="E135" s="20" t="str">
        <f>'P02'!E132</f>
        <v>NA</v>
      </c>
      <c r="F135" s="20" t="str">
        <f>'P03'!E132</f>
        <v>NA</v>
      </c>
      <c r="G135" s="20" t="str">
        <f>'P04'!E132</f>
        <v>NA</v>
      </c>
      <c r="H135" s="20" t="str">
        <f>'P05'!E132</f>
        <v>NA</v>
      </c>
      <c r="I135" s="20" t="str">
        <f>'P06'!E132</f>
        <v>NA</v>
      </c>
      <c r="J135" s="20" t="str">
        <f>'P07'!E132</f>
        <v>NA</v>
      </c>
      <c r="K135" s="20" t="str">
        <f>'P08'!E132</f>
        <v>NA</v>
      </c>
      <c r="L135" s="20" t="str">
        <f>'P09'!E132</f>
        <v>NA</v>
      </c>
      <c r="M135" s="20" t="str">
        <f>'P10'!E132</f>
        <v>NA</v>
      </c>
      <c r="N135" s="20" t="str">
        <f>'P11'!E132</f>
        <v>NT</v>
      </c>
      <c r="O135" s="20" t="str">
        <f>'P12'!E132</f>
        <v>NA</v>
      </c>
      <c r="P135" s="20" t="str">
        <f>'P13'!E132</f>
        <v>NA</v>
      </c>
      <c r="Q135" s="20" t="str">
        <f>'P14'!E132</f>
        <v>NA</v>
      </c>
      <c r="R135" s="20" t="str">
        <f>'P15'!E132</f>
        <v>NA</v>
      </c>
      <c r="S135" s="20" t="str">
        <f>'P16'!E132</f>
        <v>NA</v>
      </c>
      <c r="T135" s="20" t="str">
        <f>'P17'!E132</f>
        <v>NA</v>
      </c>
      <c r="U135" s="20" t="str">
        <f>'P18'!E132</f>
        <v>NA</v>
      </c>
      <c r="V135" s="20" t="str">
        <f>'P19'!E132</f>
        <v>NA</v>
      </c>
      <c r="W135" s="20" t="str">
        <f>'P20'!E132</f>
        <v>NA</v>
      </c>
      <c r="X135" s="20" t="str">
        <f>'P21'!E132</f>
        <v>NA</v>
      </c>
      <c r="Y135" s="20" t="str">
        <f>'P22'!E132</f>
        <v>NA</v>
      </c>
      <c r="Z135" s="20" t="str">
        <f>'P23'!$E132</f>
        <v>NA</v>
      </c>
      <c r="AA135" s="20" t="str">
        <f>'P24'!$E132</f>
        <v>NA</v>
      </c>
      <c r="AB135" s="20" t="str">
        <f>'P25'!$E132</f>
        <v>NT</v>
      </c>
      <c r="AC135" s="20" t="str">
        <f>'P26'!$E132</f>
        <v>NA</v>
      </c>
      <c r="AD135" s="20" t="str">
        <f>'P27'!$E132</f>
        <v>NA</v>
      </c>
      <c r="AE135" s="20" t="str">
        <f>'P28'!$E132</f>
        <v>NA</v>
      </c>
      <c r="AF135" s="20" t="str">
        <f>'P29'!$E132</f>
        <v>NA</v>
      </c>
      <c r="AG135" s="20" t="str">
        <f>'P30'!$E132</f>
        <v>NA</v>
      </c>
      <c r="AH135" s="20" t="str">
        <f>'P31'!$E132</f>
        <v>NA</v>
      </c>
      <c r="AI135" s="20" t="str">
        <f>'P32'!$E132</f>
        <v>NA</v>
      </c>
      <c r="AJ135" s="20" t="str">
        <f>'P33'!$E132</f>
        <v>NA</v>
      </c>
      <c r="AK135" s="20" t="str">
        <f>'P34'!$E132</f>
        <v>NA</v>
      </c>
      <c r="AL135" s="20" t="str">
        <f>'P35'!$E132</f>
        <v>NA</v>
      </c>
      <c r="AM135" s="20" t="str">
        <f>'P36'!$E132</f>
        <v>NA</v>
      </c>
      <c r="AN135" s="20" t="str">
        <f>'P37'!$E132</f>
        <v>NA</v>
      </c>
      <c r="AO135" s="20" t="str">
        <f>'P38'!$E132</f>
        <v>NT</v>
      </c>
      <c r="AP135" s="20" t="str">
        <f>'P39'!$E132</f>
        <v>NT</v>
      </c>
      <c r="AQ135" s="20" t="str">
        <f>'P40'!$E132</f>
        <v>NT</v>
      </c>
      <c r="AR135" s="20">
        <v>129</v>
      </c>
      <c r="AS135" s="21">
        <f>COUNTIF(BaseDeCalcul!D135:AQ135,"C")</f>
        <v>0</v>
      </c>
      <c r="AT135" s="21">
        <f>COUNTIF(BaseDeCalcul!D135:AQ135,"NC")</f>
        <v>0</v>
      </c>
      <c r="AU135" s="21">
        <f>COUNTIF(BaseDeCalcul!D135:AQ135,"NA")</f>
        <v>35</v>
      </c>
      <c r="AV135" s="22" t="str">
        <f t="shared" si="9"/>
        <v>NA</v>
      </c>
      <c r="AW135" s="21"/>
      <c r="AX135" s="21"/>
      <c r="AY135" s="21"/>
      <c r="AZ135" s="21"/>
      <c r="BA135" s="21"/>
      <c r="BB135" s="20"/>
      <c r="BC135" s="20"/>
    </row>
    <row r="136" spans="1:55">
      <c r="A136" s="20" t="str">
        <f>Criteres!B133</f>
        <v>Consultation</v>
      </c>
      <c r="B136" s="20" t="str">
        <f>Criteres!C133</f>
        <v>13.12</v>
      </c>
      <c r="C136" s="20" t="str">
        <f>Criteres!D133</f>
        <v>A</v>
      </c>
      <c r="D136" s="20" t="str">
        <f>'P01'!E133</f>
        <v>NA</v>
      </c>
      <c r="E136" s="20" t="str">
        <f>'P02'!E133</f>
        <v>NA</v>
      </c>
      <c r="F136" s="20" t="str">
        <f>'P03'!E133</f>
        <v>NA</v>
      </c>
      <c r="G136" s="20" t="str">
        <f>'P04'!E133</f>
        <v>NA</v>
      </c>
      <c r="H136" s="20" t="str">
        <f>'P05'!E133</f>
        <v>NA</v>
      </c>
      <c r="I136" s="20" t="str">
        <f>'P06'!E133</f>
        <v>NA</v>
      </c>
      <c r="J136" s="20" t="str">
        <f>'P07'!E133</f>
        <v>NA</v>
      </c>
      <c r="K136" s="20" t="str">
        <f>'P08'!E133</f>
        <v>NA</v>
      </c>
      <c r="L136" s="20" t="str">
        <f>'P09'!E133</f>
        <v>NA</v>
      </c>
      <c r="M136" s="20" t="str">
        <f>'P10'!E133</f>
        <v>NA</v>
      </c>
      <c r="N136" s="20" t="str">
        <f>'P11'!E133</f>
        <v>NT</v>
      </c>
      <c r="O136" s="20" t="str">
        <f>'P12'!E133</f>
        <v>NA</v>
      </c>
      <c r="P136" s="20" t="str">
        <f>'P13'!E133</f>
        <v>NA</v>
      </c>
      <c r="Q136" s="20" t="str">
        <f>'P14'!E133</f>
        <v>NA</v>
      </c>
      <c r="R136" s="20" t="str">
        <f>'P15'!E133</f>
        <v>NA</v>
      </c>
      <c r="S136" s="20" t="str">
        <f>'P16'!E133</f>
        <v>NA</v>
      </c>
      <c r="T136" s="20" t="str">
        <f>'P17'!E133</f>
        <v>NA</v>
      </c>
      <c r="U136" s="20" t="str">
        <f>'P18'!E133</f>
        <v>NA</v>
      </c>
      <c r="V136" s="20" t="str">
        <f>'P19'!E133</f>
        <v>NA</v>
      </c>
      <c r="W136" s="20" t="str">
        <f>'P20'!E133</f>
        <v>NA</v>
      </c>
      <c r="X136" s="20" t="str">
        <f>'P21'!E133</f>
        <v>NA</v>
      </c>
      <c r="Y136" s="20" t="str">
        <f>'P22'!E133</f>
        <v>NA</v>
      </c>
      <c r="Z136" s="20" t="str">
        <f>'P23'!$E133</f>
        <v>NA</v>
      </c>
      <c r="AA136" s="20" t="str">
        <f>'P24'!$E133</f>
        <v>NA</v>
      </c>
      <c r="AB136" s="20" t="str">
        <f>'P25'!$E133</f>
        <v>NT</v>
      </c>
      <c r="AC136" s="20" t="str">
        <f>'P26'!$E133</f>
        <v>NA</v>
      </c>
      <c r="AD136" s="20" t="str">
        <f>'P27'!$E133</f>
        <v>NA</v>
      </c>
      <c r="AE136" s="20" t="str">
        <f>'P28'!$E133</f>
        <v>NA</v>
      </c>
      <c r="AF136" s="20" t="str">
        <f>'P29'!$E133</f>
        <v>NA</v>
      </c>
      <c r="AG136" s="20" t="str">
        <f>'P30'!$E133</f>
        <v>NA</v>
      </c>
      <c r="AH136" s="20" t="str">
        <f>'P31'!$E133</f>
        <v>NA</v>
      </c>
      <c r="AI136" s="20" t="str">
        <f>'P32'!$E133</f>
        <v>NA</v>
      </c>
      <c r="AJ136" s="20" t="str">
        <f>'P33'!$E133</f>
        <v>NA</v>
      </c>
      <c r="AK136" s="20" t="str">
        <f>'P34'!$E133</f>
        <v>NA</v>
      </c>
      <c r="AL136" s="20" t="str">
        <f>'P35'!$E133</f>
        <v>NA</v>
      </c>
      <c r="AM136" s="20" t="str">
        <f>'P36'!$E133</f>
        <v>NA</v>
      </c>
      <c r="AN136" s="20" t="str">
        <f>'P37'!$E133</f>
        <v>NA</v>
      </c>
      <c r="AO136" s="20" t="str">
        <f>'P38'!$E133</f>
        <v>NT</v>
      </c>
      <c r="AP136" s="20" t="str">
        <f>'P39'!$E133</f>
        <v>NT</v>
      </c>
      <c r="AQ136" s="20" t="str">
        <f>'P40'!$E133</f>
        <v>NT</v>
      </c>
      <c r="AR136" s="20">
        <v>130</v>
      </c>
      <c r="AS136" s="21">
        <f>COUNTIF(BaseDeCalcul!D136:AQ136,"C")</f>
        <v>0</v>
      </c>
      <c r="AT136" s="21">
        <f>COUNTIF(BaseDeCalcul!D136:AQ136,"NC")</f>
        <v>0</v>
      </c>
      <c r="AU136" s="21">
        <f>COUNTIF(BaseDeCalcul!D136:AQ136,"NA")</f>
        <v>35</v>
      </c>
      <c r="AV136" s="22" t="str">
        <f t="shared" ref="AV136:AV143" si="10">IF(COUNTIF(D136:AQ136,"NC")&gt;0,"NC",IF(COUNTIF(D136:AQ136,"C")&gt;0,"C",IF(COUNTIF(D136:AQ136,"NA")&gt;0,"NA","NT")))</f>
        <v>NA</v>
      </c>
      <c r="AW136" s="21"/>
      <c r="AX136" s="21"/>
      <c r="AY136" s="21"/>
      <c r="AZ136" s="21"/>
      <c r="BA136" s="21"/>
      <c r="BB136" s="20"/>
      <c r="BC136" s="20"/>
    </row>
    <row r="137" spans="1:55">
      <c r="A137" s="20" t="str">
        <f>Criteres!B134</f>
        <v>Consultation</v>
      </c>
      <c r="B137" s="20" t="str">
        <f>Criteres!C134</f>
        <v>13.13</v>
      </c>
      <c r="C137" s="20" t="str">
        <f>Criteres!D134</f>
        <v>AAA</v>
      </c>
      <c r="D137" s="20" t="str">
        <f>'P01'!E134</f>
        <v>NT</v>
      </c>
      <c r="E137" s="20" t="str">
        <f>'P02'!E134</f>
        <v>NT</v>
      </c>
      <c r="F137" s="20" t="str">
        <f>'P03'!E134</f>
        <v>NT</v>
      </c>
      <c r="G137" s="20" t="str">
        <f>'P04'!E134</f>
        <v>NT</v>
      </c>
      <c r="H137" s="20" t="str">
        <f>'P05'!E134</f>
        <v>NT</v>
      </c>
      <c r="I137" s="20" t="str">
        <f>'P06'!E134</f>
        <v>NT</v>
      </c>
      <c r="J137" s="20" t="str">
        <f>'P07'!E134</f>
        <v>NT</v>
      </c>
      <c r="K137" s="20" t="str">
        <f>'P08'!E134</f>
        <v>NT</v>
      </c>
      <c r="L137" s="20" t="str">
        <f>'P09'!E134</f>
        <v>NT</v>
      </c>
      <c r="M137" s="20" t="str">
        <f>'P10'!E134</f>
        <v>NT</v>
      </c>
      <c r="N137" s="20" t="str">
        <f>'P11'!E134</f>
        <v>NT</v>
      </c>
      <c r="O137" s="20" t="str">
        <f>'P12'!E134</f>
        <v>NT</v>
      </c>
      <c r="P137" s="20" t="str">
        <f>'P13'!E134</f>
        <v>NT</v>
      </c>
      <c r="Q137" s="20" t="str">
        <f>'P14'!E134</f>
        <v>NT</v>
      </c>
      <c r="R137" s="20" t="str">
        <f>'P15'!E134</f>
        <v>NT</v>
      </c>
      <c r="S137" s="20" t="str">
        <f>'P16'!E134</f>
        <v>NT</v>
      </c>
      <c r="T137" s="20" t="str">
        <f>'P17'!E134</f>
        <v>NT</v>
      </c>
      <c r="U137" s="20" t="str">
        <f>'P18'!E134</f>
        <v>NT</v>
      </c>
      <c r="V137" s="20" t="str">
        <f>'P19'!E134</f>
        <v>NT</v>
      </c>
      <c r="W137" s="20" t="str">
        <f>'P20'!E134</f>
        <v>NT</v>
      </c>
      <c r="X137" s="20" t="str">
        <f>'P21'!E134</f>
        <v>NT</v>
      </c>
      <c r="Y137" s="20" t="str">
        <f>'P22'!E134</f>
        <v>NT</v>
      </c>
      <c r="Z137" s="20" t="str">
        <f>'P23'!$E134</f>
        <v>NT</v>
      </c>
      <c r="AA137" s="20" t="str">
        <f>'P24'!$E134</f>
        <v>NT</v>
      </c>
      <c r="AB137" s="20" t="str">
        <f>'P25'!$E134</f>
        <v>NT</v>
      </c>
      <c r="AC137" s="20" t="str">
        <f>'P26'!$E134</f>
        <v>NT</v>
      </c>
      <c r="AD137" s="20" t="str">
        <f>'P27'!$E134</f>
        <v>NT</v>
      </c>
      <c r="AE137" s="20" t="str">
        <f>'P28'!$E134</f>
        <v>NT</v>
      </c>
      <c r="AF137" s="20" t="str">
        <f>'P29'!$E134</f>
        <v>NT</v>
      </c>
      <c r="AG137" s="20" t="str">
        <f>'P30'!$E134</f>
        <v>NT</v>
      </c>
      <c r="AH137" s="20" t="str">
        <f>'P31'!$E134</f>
        <v>NT</v>
      </c>
      <c r="AI137" s="20" t="str">
        <f>'P32'!$E134</f>
        <v>NT</v>
      </c>
      <c r="AJ137" s="20" t="str">
        <f>'P33'!$E134</f>
        <v>NT</v>
      </c>
      <c r="AK137" s="20" t="str">
        <f>'P34'!$E134</f>
        <v>NT</v>
      </c>
      <c r="AL137" s="20" t="str">
        <f>'P35'!$E134</f>
        <v>NT</v>
      </c>
      <c r="AM137" s="20" t="str">
        <f>'P36'!$E134</f>
        <v>NT</v>
      </c>
      <c r="AN137" s="20" t="str">
        <f>'P37'!$E134</f>
        <v>NT</v>
      </c>
      <c r="AO137" s="20" t="str">
        <f>'P38'!$E134</f>
        <v>NT</v>
      </c>
      <c r="AP137" s="20" t="str">
        <f>'P39'!$E134</f>
        <v>NT</v>
      </c>
      <c r="AQ137" s="20" t="str">
        <f>'P40'!$E134</f>
        <v>NT</v>
      </c>
      <c r="AR137" s="20">
        <v>131</v>
      </c>
      <c r="AS137" s="21">
        <f>COUNTIF(BaseDeCalcul!D137:AQ137,"C")</f>
        <v>0</v>
      </c>
      <c r="AT137" s="21">
        <f>COUNTIF(BaseDeCalcul!D137:AQ137,"NC")</f>
        <v>0</v>
      </c>
      <c r="AU137" s="21">
        <f>COUNTIF(BaseDeCalcul!D137:AQ137,"NA")</f>
        <v>0</v>
      </c>
      <c r="AV137" s="22" t="str">
        <f t="shared" si="10"/>
        <v>NT</v>
      </c>
      <c r="AW137" s="21"/>
      <c r="AX137" s="21"/>
      <c r="AY137" s="21"/>
      <c r="AZ137" s="21"/>
      <c r="BA137" s="21"/>
      <c r="BB137" s="20"/>
      <c r="BC137" s="20"/>
    </row>
    <row r="138" spans="1:55">
      <c r="A138" s="20" t="str">
        <f>Criteres!B135</f>
        <v>Consultation</v>
      </c>
      <c r="B138" s="20" t="str">
        <f>Criteres!C135</f>
        <v>13.14</v>
      </c>
      <c r="C138" s="20" t="str">
        <f>Criteres!D135</f>
        <v>AAA</v>
      </c>
      <c r="D138" s="20" t="str">
        <f>'P01'!E135</f>
        <v>NT</v>
      </c>
      <c r="E138" s="20" t="str">
        <f>'P02'!E135</f>
        <v>NT</v>
      </c>
      <c r="F138" s="20" t="str">
        <f>'P03'!E135</f>
        <v>NT</v>
      </c>
      <c r="G138" s="20" t="str">
        <f>'P04'!E135</f>
        <v>NT</v>
      </c>
      <c r="H138" s="20" t="str">
        <f>'P05'!E135</f>
        <v>NT</v>
      </c>
      <c r="I138" s="20" t="str">
        <f>'P06'!E135</f>
        <v>NT</v>
      </c>
      <c r="J138" s="20" t="str">
        <f>'P07'!E135</f>
        <v>NT</v>
      </c>
      <c r="K138" s="20" t="str">
        <f>'P08'!E135</f>
        <v>NT</v>
      </c>
      <c r="L138" s="20" t="str">
        <f>'P09'!E135</f>
        <v>NT</v>
      </c>
      <c r="M138" s="20" t="str">
        <f>'P10'!E135</f>
        <v>NT</v>
      </c>
      <c r="N138" s="20" t="str">
        <f>'P11'!E135</f>
        <v>NT</v>
      </c>
      <c r="O138" s="20" t="str">
        <f>'P12'!E135</f>
        <v>NT</v>
      </c>
      <c r="P138" s="20" t="str">
        <f>'P13'!E135</f>
        <v>NT</v>
      </c>
      <c r="Q138" s="20" t="str">
        <f>'P14'!E135</f>
        <v>NT</v>
      </c>
      <c r="R138" s="20" t="str">
        <f>'P15'!E135</f>
        <v>NT</v>
      </c>
      <c r="S138" s="20" t="str">
        <f>'P16'!E135</f>
        <v>NT</v>
      </c>
      <c r="T138" s="20" t="str">
        <f>'P17'!E135</f>
        <v>NT</v>
      </c>
      <c r="U138" s="20" t="str">
        <f>'P18'!E135</f>
        <v>NT</v>
      </c>
      <c r="V138" s="20" t="str">
        <f>'P19'!E135</f>
        <v>NT</v>
      </c>
      <c r="W138" s="20" t="str">
        <f>'P20'!E135</f>
        <v>NT</v>
      </c>
      <c r="X138" s="20" t="str">
        <f>'P21'!E135</f>
        <v>NT</v>
      </c>
      <c r="Y138" s="20" t="str">
        <f>'P22'!E135</f>
        <v>NT</v>
      </c>
      <c r="Z138" s="20" t="str">
        <f>'P23'!$E135</f>
        <v>NT</v>
      </c>
      <c r="AA138" s="20" t="str">
        <f>'P24'!$E135</f>
        <v>NT</v>
      </c>
      <c r="AB138" s="20" t="str">
        <f>'P25'!$E135</f>
        <v>NT</v>
      </c>
      <c r="AC138" s="20" t="str">
        <f>'P26'!$E135</f>
        <v>NT</v>
      </c>
      <c r="AD138" s="20" t="str">
        <f>'P27'!$E135</f>
        <v>NT</v>
      </c>
      <c r="AE138" s="20" t="str">
        <f>'P28'!$E135</f>
        <v>NT</v>
      </c>
      <c r="AF138" s="20" t="str">
        <f>'P29'!$E135</f>
        <v>NT</v>
      </c>
      <c r="AG138" s="20" t="str">
        <f>'P30'!$E135</f>
        <v>NT</v>
      </c>
      <c r="AH138" s="20" t="str">
        <f>'P31'!$E135</f>
        <v>NT</v>
      </c>
      <c r="AI138" s="20" t="str">
        <f>'P32'!$E135</f>
        <v>NT</v>
      </c>
      <c r="AJ138" s="20" t="str">
        <f>'P33'!$E135</f>
        <v>NT</v>
      </c>
      <c r="AK138" s="20" t="str">
        <f>'P34'!$E135</f>
        <v>NT</v>
      </c>
      <c r="AL138" s="20" t="str">
        <f>'P35'!$E135</f>
        <v>NT</v>
      </c>
      <c r="AM138" s="20" t="str">
        <f>'P36'!$E135</f>
        <v>NT</v>
      </c>
      <c r="AN138" s="20" t="str">
        <f>'P37'!$E135</f>
        <v>NT</v>
      </c>
      <c r="AO138" s="20" t="str">
        <f>'P38'!$E135</f>
        <v>NT</v>
      </c>
      <c r="AP138" s="20" t="str">
        <f>'P39'!$E135</f>
        <v>NT</v>
      </c>
      <c r="AQ138" s="20" t="str">
        <f>'P40'!$E135</f>
        <v>NT</v>
      </c>
      <c r="AR138" s="20">
        <v>132</v>
      </c>
      <c r="AS138" s="21">
        <f>COUNTIF(BaseDeCalcul!D138:AQ138,"C")</f>
        <v>0</v>
      </c>
      <c r="AT138" s="21">
        <f>COUNTIF(BaseDeCalcul!D138:AQ138,"NC")</f>
        <v>0</v>
      </c>
      <c r="AU138" s="21">
        <f>COUNTIF(BaseDeCalcul!D138:AQ138,"NA")</f>
        <v>0</v>
      </c>
      <c r="AV138" s="22" t="str">
        <f t="shared" si="10"/>
        <v>NT</v>
      </c>
      <c r="AW138" s="21"/>
      <c r="AX138" s="21"/>
      <c r="AY138" s="21"/>
      <c r="AZ138" s="21"/>
      <c r="BA138" s="21"/>
      <c r="BB138" s="20"/>
      <c r="BC138" s="20"/>
    </row>
    <row r="139" spans="1:55">
      <c r="A139" s="20" t="str">
        <f>Criteres!B136</f>
        <v>Consultation</v>
      </c>
      <c r="B139" s="20" t="str">
        <f>Criteres!C136</f>
        <v>13.15</v>
      </c>
      <c r="C139" s="20" t="str">
        <f>Criteres!D136</f>
        <v>AAA</v>
      </c>
      <c r="D139" s="20" t="str">
        <f>'P01'!E136</f>
        <v>NT</v>
      </c>
      <c r="E139" s="20" t="str">
        <f>'P02'!E136</f>
        <v>NT</v>
      </c>
      <c r="F139" s="20" t="str">
        <f>'P03'!E136</f>
        <v>NT</v>
      </c>
      <c r="G139" s="20" t="str">
        <f>'P04'!E136</f>
        <v>NT</v>
      </c>
      <c r="H139" s="20" t="str">
        <f>'P05'!E136</f>
        <v>NT</v>
      </c>
      <c r="I139" s="20" t="str">
        <f>'P06'!E136</f>
        <v>NT</v>
      </c>
      <c r="J139" s="20" t="str">
        <f>'P07'!E136</f>
        <v>NT</v>
      </c>
      <c r="K139" s="20" t="str">
        <f>'P08'!E136</f>
        <v>NT</v>
      </c>
      <c r="L139" s="20" t="str">
        <f>'P09'!E136</f>
        <v>NT</v>
      </c>
      <c r="M139" s="20" t="str">
        <f>'P10'!E136</f>
        <v>NT</v>
      </c>
      <c r="N139" s="20" t="str">
        <f>'P11'!E136</f>
        <v>NT</v>
      </c>
      <c r="O139" s="20" t="str">
        <f>'P12'!E136</f>
        <v>NT</v>
      </c>
      <c r="P139" s="20" t="str">
        <f>'P13'!E136</f>
        <v>NT</v>
      </c>
      <c r="Q139" s="20" t="str">
        <f>'P14'!E136</f>
        <v>NT</v>
      </c>
      <c r="R139" s="20" t="str">
        <f>'P15'!E136</f>
        <v>NT</v>
      </c>
      <c r="S139" s="20" t="str">
        <f>'P16'!E136</f>
        <v>NT</v>
      </c>
      <c r="T139" s="20" t="str">
        <f>'P17'!E136</f>
        <v>NT</v>
      </c>
      <c r="U139" s="20" t="str">
        <f>'P18'!E136</f>
        <v>NT</v>
      </c>
      <c r="V139" s="20" t="str">
        <f>'P19'!E136</f>
        <v>NT</v>
      </c>
      <c r="W139" s="20" t="str">
        <f>'P20'!E136</f>
        <v>NT</v>
      </c>
      <c r="X139" s="20" t="str">
        <f>'P21'!E136</f>
        <v>NT</v>
      </c>
      <c r="Y139" s="20" t="str">
        <f>'P22'!E136</f>
        <v>NT</v>
      </c>
      <c r="Z139" s="20" t="str">
        <f>'P23'!$E136</f>
        <v>NT</v>
      </c>
      <c r="AA139" s="20" t="str">
        <f>'P24'!$E136</f>
        <v>NT</v>
      </c>
      <c r="AB139" s="20" t="str">
        <f>'P25'!$E136</f>
        <v>NT</v>
      </c>
      <c r="AC139" s="20" t="str">
        <f>'P26'!$E136</f>
        <v>NT</v>
      </c>
      <c r="AD139" s="20" t="str">
        <f>'P27'!$E136</f>
        <v>NT</v>
      </c>
      <c r="AE139" s="20" t="str">
        <f>'P28'!$E136</f>
        <v>NT</v>
      </c>
      <c r="AF139" s="20" t="str">
        <f>'P29'!$E136</f>
        <v>NT</v>
      </c>
      <c r="AG139" s="20" t="str">
        <f>'P30'!$E136</f>
        <v>NT</v>
      </c>
      <c r="AH139" s="20" t="str">
        <f>'P31'!$E136</f>
        <v>NT</v>
      </c>
      <c r="AI139" s="20" t="str">
        <f>'P32'!$E136</f>
        <v>NT</v>
      </c>
      <c r="AJ139" s="20" t="str">
        <f>'P33'!$E136</f>
        <v>NT</v>
      </c>
      <c r="AK139" s="20" t="str">
        <f>'P34'!$E136</f>
        <v>NT</v>
      </c>
      <c r="AL139" s="20" t="str">
        <f>'P35'!$E136</f>
        <v>NT</v>
      </c>
      <c r="AM139" s="20" t="str">
        <f>'P36'!$E136</f>
        <v>NT</v>
      </c>
      <c r="AN139" s="20" t="str">
        <f>'P37'!$E136</f>
        <v>NT</v>
      </c>
      <c r="AO139" s="20" t="str">
        <f>'P38'!$E136</f>
        <v>NT</v>
      </c>
      <c r="AP139" s="20" t="str">
        <f>'P39'!$E136</f>
        <v>NT</v>
      </c>
      <c r="AQ139" s="20" t="str">
        <f>'P40'!$E136</f>
        <v>NT</v>
      </c>
      <c r="AR139" s="20">
        <v>133</v>
      </c>
      <c r="AS139" s="21">
        <f>COUNTIF(BaseDeCalcul!D139:AQ139,"C")</f>
        <v>0</v>
      </c>
      <c r="AT139" s="21">
        <f>COUNTIF(BaseDeCalcul!D139:AQ139,"NC")</f>
        <v>0</v>
      </c>
      <c r="AU139" s="21">
        <f>COUNTIF(BaseDeCalcul!D139:AQ139,"NA")</f>
        <v>0</v>
      </c>
      <c r="AV139" s="22" t="str">
        <f t="shared" si="10"/>
        <v>NT</v>
      </c>
      <c r="AW139" s="21"/>
      <c r="AX139" s="21"/>
      <c r="AY139" s="21"/>
      <c r="AZ139" s="21"/>
      <c r="BA139" s="21"/>
      <c r="BB139" s="20"/>
      <c r="BC139" s="20"/>
    </row>
    <row r="140" spans="1:55">
      <c r="A140" s="20" t="str">
        <f>Criteres!B137</f>
        <v>Consultation</v>
      </c>
      <c r="B140" s="20" t="str">
        <f>Criteres!C137</f>
        <v>13.16</v>
      </c>
      <c r="C140" s="20" t="str">
        <f>Criteres!D137</f>
        <v>AAA</v>
      </c>
      <c r="D140" s="20" t="str">
        <f>'P01'!E137</f>
        <v>NT</v>
      </c>
      <c r="E140" s="20" t="str">
        <f>'P02'!E137</f>
        <v>NT</v>
      </c>
      <c r="F140" s="20" t="str">
        <f>'P03'!E137</f>
        <v>NT</v>
      </c>
      <c r="G140" s="20" t="str">
        <f>'P04'!E137</f>
        <v>NT</v>
      </c>
      <c r="H140" s="20" t="str">
        <f>'P05'!E137</f>
        <v>NT</v>
      </c>
      <c r="I140" s="20" t="str">
        <f>'P06'!E137</f>
        <v>NT</v>
      </c>
      <c r="J140" s="20" t="str">
        <f>'P07'!E137</f>
        <v>NT</v>
      </c>
      <c r="K140" s="20" t="str">
        <f>'P08'!E137</f>
        <v>NT</v>
      </c>
      <c r="L140" s="20" t="str">
        <f>'P09'!E137</f>
        <v>NT</v>
      </c>
      <c r="M140" s="20" t="str">
        <f>'P10'!E137</f>
        <v>NT</v>
      </c>
      <c r="N140" s="20" t="str">
        <f>'P11'!E137</f>
        <v>NT</v>
      </c>
      <c r="O140" s="20" t="str">
        <f>'P12'!E137</f>
        <v>NT</v>
      </c>
      <c r="P140" s="20" t="str">
        <f>'P13'!E137</f>
        <v>NT</v>
      </c>
      <c r="Q140" s="20" t="str">
        <f>'P14'!E137</f>
        <v>NT</v>
      </c>
      <c r="R140" s="20" t="str">
        <f>'P15'!E137</f>
        <v>NT</v>
      </c>
      <c r="S140" s="20" t="str">
        <f>'P16'!E137</f>
        <v>NT</v>
      </c>
      <c r="T140" s="20" t="str">
        <f>'P17'!E137</f>
        <v>NT</v>
      </c>
      <c r="U140" s="20" t="str">
        <f>'P18'!E137</f>
        <v>NT</v>
      </c>
      <c r="V140" s="20" t="str">
        <f>'P19'!E137</f>
        <v>NT</v>
      </c>
      <c r="W140" s="20" t="str">
        <f>'P20'!E137</f>
        <v>NT</v>
      </c>
      <c r="X140" s="20" t="str">
        <f>'P21'!E137</f>
        <v>NT</v>
      </c>
      <c r="Y140" s="20" t="str">
        <f>'P22'!E137</f>
        <v>NT</v>
      </c>
      <c r="Z140" s="20" t="str">
        <f>'P23'!$E137</f>
        <v>NT</v>
      </c>
      <c r="AA140" s="20" t="str">
        <f>'P24'!$E137</f>
        <v>NT</v>
      </c>
      <c r="AB140" s="20" t="str">
        <f>'P25'!$E137</f>
        <v>NT</v>
      </c>
      <c r="AC140" s="20" t="str">
        <f>'P26'!$E137</f>
        <v>NT</v>
      </c>
      <c r="AD140" s="20" t="str">
        <f>'P27'!$E137</f>
        <v>NT</v>
      </c>
      <c r="AE140" s="20" t="str">
        <f>'P28'!$E137</f>
        <v>NT</v>
      </c>
      <c r="AF140" s="20" t="str">
        <f>'P29'!$E137</f>
        <v>NT</v>
      </c>
      <c r="AG140" s="20" t="str">
        <f>'P30'!$E137</f>
        <v>NT</v>
      </c>
      <c r="AH140" s="20" t="str">
        <f>'P31'!$E137</f>
        <v>NT</v>
      </c>
      <c r="AI140" s="20" t="str">
        <f>'P32'!$E137</f>
        <v>NT</v>
      </c>
      <c r="AJ140" s="20" t="str">
        <f>'P33'!$E137</f>
        <v>NT</v>
      </c>
      <c r="AK140" s="20" t="str">
        <f>'P34'!$E137</f>
        <v>NT</v>
      </c>
      <c r="AL140" s="20" t="str">
        <f>'P35'!$E137</f>
        <v>NT</v>
      </c>
      <c r="AM140" s="20" t="str">
        <f>'P36'!$E137</f>
        <v>NT</v>
      </c>
      <c r="AN140" s="20" t="str">
        <f>'P37'!$E137</f>
        <v>NT</v>
      </c>
      <c r="AO140" s="20" t="str">
        <f>'P38'!$E137</f>
        <v>NT</v>
      </c>
      <c r="AP140" s="20" t="str">
        <f>'P39'!$E137</f>
        <v>NT</v>
      </c>
      <c r="AQ140" s="20" t="str">
        <f>'P40'!$E137</f>
        <v>NT</v>
      </c>
      <c r="AR140" s="20">
        <v>134</v>
      </c>
      <c r="AS140" s="21">
        <f>COUNTIF(BaseDeCalcul!D140:AQ140,"C")</f>
        <v>0</v>
      </c>
      <c r="AT140" s="21">
        <f>COUNTIF(BaseDeCalcul!D140:AQ140,"NC")</f>
        <v>0</v>
      </c>
      <c r="AU140" s="21">
        <f>COUNTIF(BaseDeCalcul!D140:AQ140,"NA")</f>
        <v>0</v>
      </c>
      <c r="AV140" s="22" t="str">
        <f t="shared" si="10"/>
        <v>NT</v>
      </c>
      <c r="AW140" s="134"/>
      <c r="AX140" s="134"/>
      <c r="AY140" s="134"/>
      <c r="AZ140" s="134"/>
      <c r="BA140" s="134"/>
    </row>
    <row r="141" spans="1:55">
      <c r="A141" s="20" t="str">
        <f>Criteres!B138</f>
        <v>Consultation</v>
      </c>
      <c r="B141" s="20" t="str">
        <f>Criteres!C138</f>
        <v>13.17</v>
      </c>
      <c r="C141" s="20" t="str">
        <f>Criteres!D138</f>
        <v>AAA</v>
      </c>
      <c r="D141" s="20" t="str">
        <f>'P01'!E138</f>
        <v>NT</v>
      </c>
      <c r="E141" s="20" t="str">
        <f>'P02'!E138</f>
        <v>NT</v>
      </c>
      <c r="F141" s="20" t="str">
        <f>'P03'!E138</f>
        <v>NT</v>
      </c>
      <c r="G141" s="20" t="str">
        <f>'P04'!E138</f>
        <v>NT</v>
      </c>
      <c r="H141" s="20" t="str">
        <f>'P05'!E138</f>
        <v>NT</v>
      </c>
      <c r="I141" s="20" t="str">
        <f>'P06'!E138</f>
        <v>NT</v>
      </c>
      <c r="J141" s="20" t="str">
        <f>'P07'!E138</f>
        <v>NT</v>
      </c>
      <c r="K141" s="20" t="str">
        <f>'P08'!E138</f>
        <v>NT</v>
      </c>
      <c r="L141" s="20" t="str">
        <f>'P09'!E138</f>
        <v>NT</v>
      </c>
      <c r="M141" s="20" t="str">
        <f>'P10'!E138</f>
        <v>NT</v>
      </c>
      <c r="N141" s="20" t="str">
        <f>'P11'!E138</f>
        <v>NT</v>
      </c>
      <c r="O141" s="20" t="str">
        <f>'P12'!E138</f>
        <v>NT</v>
      </c>
      <c r="P141" s="20" t="str">
        <f>'P13'!E138</f>
        <v>NT</v>
      </c>
      <c r="Q141" s="20" t="str">
        <f>'P14'!E138</f>
        <v>NT</v>
      </c>
      <c r="R141" s="20" t="str">
        <f>'P15'!E138</f>
        <v>NT</v>
      </c>
      <c r="S141" s="20" t="str">
        <f>'P16'!E138</f>
        <v>NT</v>
      </c>
      <c r="T141" s="20" t="str">
        <f>'P17'!E138</f>
        <v>NT</v>
      </c>
      <c r="U141" s="20" t="str">
        <f>'P18'!E138</f>
        <v>NT</v>
      </c>
      <c r="V141" s="20" t="str">
        <f>'P19'!E138</f>
        <v>NT</v>
      </c>
      <c r="W141" s="20" t="str">
        <f>'P20'!E138</f>
        <v>NT</v>
      </c>
      <c r="X141" s="20" t="str">
        <f>'P21'!E138</f>
        <v>NT</v>
      </c>
      <c r="Y141" s="20" t="str">
        <f>'P22'!E138</f>
        <v>NT</v>
      </c>
      <c r="Z141" s="20" t="str">
        <f>'P23'!$E138</f>
        <v>NT</v>
      </c>
      <c r="AA141" s="20" t="str">
        <f>'P24'!$E138</f>
        <v>NT</v>
      </c>
      <c r="AB141" s="20" t="str">
        <f>'P25'!$E138</f>
        <v>NT</v>
      </c>
      <c r="AC141" s="20" t="str">
        <f>'P26'!$E138</f>
        <v>NT</v>
      </c>
      <c r="AD141" s="20" t="str">
        <f>'P27'!$E138</f>
        <v>NT</v>
      </c>
      <c r="AE141" s="20" t="str">
        <f>'P28'!$E138</f>
        <v>NT</v>
      </c>
      <c r="AF141" s="20" t="str">
        <f>'P29'!$E138</f>
        <v>NT</v>
      </c>
      <c r="AG141" s="20" t="str">
        <f>'P30'!$E138</f>
        <v>NT</v>
      </c>
      <c r="AH141" s="20" t="str">
        <f>'P31'!$E138</f>
        <v>NT</v>
      </c>
      <c r="AI141" s="20" t="str">
        <f>'P32'!$E138</f>
        <v>NT</v>
      </c>
      <c r="AJ141" s="20" t="str">
        <f>'P33'!$E138</f>
        <v>NT</v>
      </c>
      <c r="AK141" s="20" t="str">
        <f>'P34'!$E138</f>
        <v>NT</v>
      </c>
      <c r="AL141" s="20" t="str">
        <f>'P35'!$E138</f>
        <v>NT</v>
      </c>
      <c r="AM141" s="20" t="str">
        <f>'P36'!$E138</f>
        <v>NT</v>
      </c>
      <c r="AN141" s="20" t="str">
        <f>'P37'!$E138</f>
        <v>NT</v>
      </c>
      <c r="AO141" s="20" t="str">
        <f>'P38'!$E138</f>
        <v>NT</v>
      </c>
      <c r="AP141" s="20" t="str">
        <f>'P39'!$E138</f>
        <v>NT</v>
      </c>
      <c r="AQ141" s="20" t="str">
        <f>'P40'!$E138</f>
        <v>NT</v>
      </c>
      <c r="AR141" s="20">
        <v>135</v>
      </c>
      <c r="AS141" s="21">
        <f>COUNTIF(BaseDeCalcul!D141:AQ141,"C")</f>
        <v>0</v>
      </c>
      <c r="AT141" s="21">
        <f>COUNTIF(BaseDeCalcul!D141:AQ141,"NC")</f>
        <v>0</v>
      </c>
      <c r="AU141" s="21">
        <f>COUNTIF(BaseDeCalcul!D141:AQ141,"NA")</f>
        <v>0</v>
      </c>
      <c r="AV141" s="22" t="str">
        <f t="shared" si="10"/>
        <v>NT</v>
      </c>
      <c r="AW141" s="134"/>
      <c r="AX141" s="134"/>
      <c r="AY141" s="134"/>
      <c r="AZ141" s="134"/>
      <c r="BA141" s="134"/>
    </row>
    <row r="142" spans="1:55">
      <c r="A142" s="20" t="str">
        <f>Criteres!B139</f>
        <v>Consultation</v>
      </c>
      <c r="B142" s="20" t="str">
        <f>Criteres!C139</f>
        <v>13.18</v>
      </c>
      <c r="C142" s="20" t="str">
        <f>Criteres!D139</f>
        <v>AAA</v>
      </c>
      <c r="D142" s="20" t="str">
        <f>'P01'!E139</f>
        <v>NT</v>
      </c>
      <c r="E142" s="20" t="str">
        <f>'P02'!E139</f>
        <v>NT</v>
      </c>
      <c r="F142" s="20" t="str">
        <f>'P03'!E139</f>
        <v>NT</v>
      </c>
      <c r="G142" s="20" t="str">
        <f>'P04'!E139</f>
        <v>NT</v>
      </c>
      <c r="H142" s="20" t="str">
        <f>'P05'!E139</f>
        <v>NT</v>
      </c>
      <c r="I142" s="20" t="str">
        <f>'P06'!E139</f>
        <v>NT</v>
      </c>
      <c r="J142" s="20" t="str">
        <f>'P07'!E139</f>
        <v>NT</v>
      </c>
      <c r="K142" s="20" t="str">
        <f>'P08'!E139</f>
        <v>NT</v>
      </c>
      <c r="L142" s="20" t="str">
        <f>'P09'!E139</f>
        <v>NT</v>
      </c>
      <c r="M142" s="20" t="str">
        <f>'P10'!E139</f>
        <v>NT</v>
      </c>
      <c r="N142" s="20" t="str">
        <f>'P11'!E139</f>
        <v>NT</v>
      </c>
      <c r="O142" s="20" t="str">
        <f>'P12'!E139</f>
        <v>NT</v>
      </c>
      <c r="P142" s="20" t="str">
        <f>'P13'!E139</f>
        <v>NT</v>
      </c>
      <c r="Q142" s="20" t="str">
        <f>'P14'!E139</f>
        <v>NT</v>
      </c>
      <c r="R142" s="20" t="str">
        <f>'P15'!E139</f>
        <v>NT</v>
      </c>
      <c r="S142" s="20" t="str">
        <f>'P16'!E139</f>
        <v>NT</v>
      </c>
      <c r="T142" s="20" t="str">
        <f>'P17'!E139</f>
        <v>NT</v>
      </c>
      <c r="U142" s="20" t="str">
        <f>'P18'!E139</f>
        <v>NT</v>
      </c>
      <c r="V142" s="20" t="str">
        <f>'P19'!E139</f>
        <v>NT</v>
      </c>
      <c r="W142" s="20" t="str">
        <f>'P20'!E139</f>
        <v>NT</v>
      </c>
      <c r="X142" s="20" t="str">
        <f>'P21'!E139</f>
        <v>NT</v>
      </c>
      <c r="Y142" s="20" t="str">
        <f>'P22'!E139</f>
        <v>NT</v>
      </c>
      <c r="Z142" s="20" t="str">
        <f>'P23'!$E139</f>
        <v>NT</v>
      </c>
      <c r="AA142" s="20" t="str">
        <f>'P24'!$E139</f>
        <v>NT</v>
      </c>
      <c r="AB142" s="20" t="str">
        <f>'P25'!$E139</f>
        <v>NT</v>
      </c>
      <c r="AC142" s="20" t="str">
        <f>'P26'!$E139</f>
        <v>NT</v>
      </c>
      <c r="AD142" s="20" t="str">
        <f>'P27'!$E139</f>
        <v>NT</v>
      </c>
      <c r="AE142" s="20" t="str">
        <f>'P28'!$E139</f>
        <v>NT</v>
      </c>
      <c r="AF142" s="20" t="str">
        <f>'P29'!$E139</f>
        <v>NT</v>
      </c>
      <c r="AG142" s="20" t="str">
        <f>'P30'!$E139</f>
        <v>NT</v>
      </c>
      <c r="AH142" s="20" t="str">
        <f>'P31'!$E139</f>
        <v>NT</v>
      </c>
      <c r="AI142" s="20" t="str">
        <f>'P32'!$E139</f>
        <v>NT</v>
      </c>
      <c r="AJ142" s="20" t="str">
        <f>'P33'!$E139</f>
        <v>NT</v>
      </c>
      <c r="AK142" s="20" t="str">
        <f>'P34'!$E139</f>
        <v>NT</v>
      </c>
      <c r="AL142" s="20" t="str">
        <f>'P35'!$E139</f>
        <v>NT</v>
      </c>
      <c r="AM142" s="20" t="str">
        <f>'P36'!$E139</f>
        <v>NT</v>
      </c>
      <c r="AN142" s="20" t="str">
        <f>'P37'!$E139</f>
        <v>NT</v>
      </c>
      <c r="AO142" s="20" t="str">
        <f>'P38'!$E139</f>
        <v>NT</v>
      </c>
      <c r="AP142" s="20" t="str">
        <f>'P39'!$E139</f>
        <v>NT</v>
      </c>
      <c r="AQ142" s="20" t="str">
        <f>'P40'!$E139</f>
        <v>NT</v>
      </c>
      <c r="AR142" s="20">
        <v>136</v>
      </c>
      <c r="AS142" s="21">
        <f>COUNTIF(BaseDeCalcul!D142:AQ142,"C")</f>
        <v>0</v>
      </c>
      <c r="AT142" s="21">
        <f>COUNTIF(BaseDeCalcul!D142:AQ142,"NC")</f>
        <v>0</v>
      </c>
      <c r="AU142" s="21">
        <f>COUNTIF(BaseDeCalcul!D142:AQ142,"NA")</f>
        <v>0</v>
      </c>
      <c r="AV142" s="22" t="str">
        <f t="shared" si="10"/>
        <v>NT</v>
      </c>
      <c r="AW142" s="134"/>
      <c r="AX142" s="134"/>
      <c r="AY142" s="134"/>
      <c r="AZ142" s="134"/>
      <c r="BA142" s="134"/>
    </row>
    <row r="143" spans="1:55">
      <c r="A143" s="20" t="str">
        <f>Criteres!B140</f>
        <v>Consultation</v>
      </c>
      <c r="B143" s="20" t="str">
        <f>Criteres!C140</f>
        <v>13.19</v>
      </c>
      <c r="C143" s="20" t="str">
        <f>Criteres!D140</f>
        <v>AAA</v>
      </c>
      <c r="D143" s="20" t="str">
        <f>'P01'!E140</f>
        <v>NT</v>
      </c>
      <c r="E143" s="20" t="str">
        <f>'P02'!E140</f>
        <v>NT</v>
      </c>
      <c r="F143" s="20" t="str">
        <f>'P03'!E140</f>
        <v>NT</v>
      </c>
      <c r="G143" s="20" t="str">
        <f>'P04'!E140</f>
        <v>NT</v>
      </c>
      <c r="H143" s="20" t="str">
        <f>'P05'!E140</f>
        <v>NT</v>
      </c>
      <c r="I143" s="20" t="str">
        <f>'P06'!E140</f>
        <v>NT</v>
      </c>
      <c r="J143" s="20" t="str">
        <f>'P07'!E140</f>
        <v>NT</v>
      </c>
      <c r="K143" s="20" t="str">
        <f>'P08'!E140</f>
        <v>NT</v>
      </c>
      <c r="L143" s="20" t="str">
        <f>'P09'!E140</f>
        <v>NT</v>
      </c>
      <c r="M143" s="20" t="str">
        <f>'P10'!E140</f>
        <v>NT</v>
      </c>
      <c r="N143" s="20" t="str">
        <f>'P11'!E140</f>
        <v>NT</v>
      </c>
      <c r="O143" s="20" t="str">
        <f>'P12'!E140</f>
        <v>NT</v>
      </c>
      <c r="P143" s="20" t="str">
        <f>'P13'!E140</f>
        <v>NT</v>
      </c>
      <c r="Q143" s="20" t="str">
        <f>'P14'!E140</f>
        <v>NT</v>
      </c>
      <c r="R143" s="20" t="str">
        <f>'P15'!E140</f>
        <v>NT</v>
      </c>
      <c r="S143" s="20" t="str">
        <f>'P16'!E140</f>
        <v>NT</v>
      </c>
      <c r="T143" s="20" t="str">
        <f>'P17'!E140</f>
        <v>NT</v>
      </c>
      <c r="U143" s="20" t="str">
        <f>'P18'!E140</f>
        <v>NT</v>
      </c>
      <c r="V143" s="20" t="str">
        <f>'P19'!E140</f>
        <v>NT</v>
      </c>
      <c r="W143" s="20" t="str">
        <f>'P20'!E140</f>
        <v>NT</v>
      </c>
      <c r="X143" s="20" t="str">
        <f>'P21'!E140</f>
        <v>NT</v>
      </c>
      <c r="Y143" s="20" t="str">
        <f>'P22'!E140</f>
        <v>NT</v>
      </c>
      <c r="Z143" s="20" t="str">
        <f>'P23'!$E140</f>
        <v>NT</v>
      </c>
      <c r="AA143" s="20" t="str">
        <f>'P24'!$E140</f>
        <v>NT</v>
      </c>
      <c r="AB143" s="20" t="str">
        <f>'P25'!$E140</f>
        <v>NT</v>
      </c>
      <c r="AC143" s="20" t="str">
        <f>'P26'!$E140</f>
        <v>NT</v>
      </c>
      <c r="AD143" s="20" t="str">
        <f>'P27'!$E140</f>
        <v>NT</v>
      </c>
      <c r="AE143" s="20" t="str">
        <f>'P28'!$E140</f>
        <v>NT</v>
      </c>
      <c r="AF143" s="20" t="str">
        <f>'P29'!$E140</f>
        <v>NT</v>
      </c>
      <c r="AG143" s="20" t="str">
        <f>'P30'!$E140</f>
        <v>NT</v>
      </c>
      <c r="AH143" s="20" t="str">
        <f>'P31'!$E140</f>
        <v>NT</v>
      </c>
      <c r="AI143" s="20" t="str">
        <f>'P32'!$E140</f>
        <v>NT</v>
      </c>
      <c r="AJ143" s="20" t="str">
        <f>'P33'!$E140</f>
        <v>NT</v>
      </c>
      <c r="AK143" s="20" t="str">
        <f>'P34'!$E140</f>
        <v>NT</v>
      </c>
      <c r="AL143" s="20" t="str">
        <f>'P35'!$E140</f>
        <v>NT</v>
      </c>
      <c r="AM143" s="20" t="str">
        <f>'P36'!$E140</f>
        <v>NT</v>
      </c>
      <c r="AN143" s="20" t="str">
        <f>'P37'!$E140</f>
        <v>NT</v>
      </c>
      <c r="AO143" s="20" t="str">
        <f>'P38'!$E140</f>
        <v>NT</v>
      </c>
      <c r="AP143" s="20" t="str">
        <f>'P39'!$E140</f>
        <v>NT</v>
      </c>
      <c r="AQ143" s="20" t="str">
        <f>'P40'!$E140</f>
        <v>NT</v>
      </c>
      <c r="AR143" s="20">
        <v>137</v>
      </c>
      <c r="AS143" s="21">
        <f>COUNTIF(BaseDeCalcul!D143:AQ143,"C")</f>
        <v>0</v>
      </c>
      <c r="AT143" s="21">
        <f>COUNTIF(BaseDeCalcul!D143:AQ143,"NC")</f>
        <v>0</v>
      </c>
      <c r="AU143" s="21">
        <f>COUNTIF(BaseDeCalcul!D143:AQ143,"NA")</f>
        <v>0</v>
      </c>
      <c r="AV143" s="22" t="str">
        <f t="shared" si="10"/>
        <v>NT</v>
      </c>
      <c r="AW143" s="134"/>
      <c r="AX143" s="134"/>
      <c r="AY143" s="134"/>
      <c r="AZ143" s="134"/>
      <c r="BA143" s="134"/>
    </row>
    <row r="144" spans="1:55">
      <c r="A144" s="20"/>
      <c r="B144" s="20"/>
      <c r="C144" s="20"/>
      <c r="AS144" s="134"/>
      <c r="AT144" s="134"/>
      <c r="AU144" s="134"/>
      <c r="AW144" s="134"/>
      <c r="AX144" s="134"/>
      <c r="AY144" s="134"/>
      <c r="AZ144" s="134"/>
      <c r="BA144" s="134"/>
    </row>
    <row r="145" spans="1:3">
      <c r="A145" s="20"/>
      <c r="B145" s="20"/>
      <c r="C145" s="20"/>
    </row>
    <row r="146" spans="1:3">
      <c r="A146" s="20"/>
      <c r="B146" s="20"/>
      <c r="C146" s="20"/>
    </row>
    <row r="147" spans="1:3">
      <c r="A147" s="20"/>
      <c r="B147" s="20"/>
      <c r="C147" s="20"/>
    </row>
    <row r="148" spans="1:3">
      <c r="A148" s="20"/>
      <c r="B148" s="20"/>
      <c r="C148" s="20"/>
    </row>
    <row r="149" spans="1:3">
      <c r="A149" s="20"/>
      <c r="B149" s="20"/>
      <c r="C149" s="20"/>
    </row>
    <row r="150" spans="1:3">
      <c r="A150" s="20"/>
      <c r="B150" s="20"/>
      <c r="C150" s="20"/>
    </row>
    <row r="151" spans="1:3">
      <c r="A151" s="20"/>
      <c r="B151" s="20"/>
      <c r="C151" s="20"/>
    </row>
    <row r="152" spans="1:3">
      <c r="A152" s="20"/>
      <c r="B152" s="20"/>
      <c r="C152" s="20"/>
    </row>
    <row r="153" spans="1:3">
      <c r="A153" s="20"/>
      <c r="B153" s="20"/>
      <c r="C153" s="20"/>
    </row>
    <row r="154" spans="1:3">
      <c r="A154" s="20"/>
      <c r="B154" s="20"/>
      <c r="C154" s="20"/>
    </row>
    <row r="155" spans="1:3">
      <c r="A155" s="20"/>
      <c r="B155" s="20"/>
      <c r="C155" s="20"/>
    </row>
    <row r="156" spans="1:3">
      <c r="A156" s="20"/>
      <c r="B156" s="20"/>
      <c r="C156" s="20"/>
    </row>
    <row r="157" spans="1:3">
      <c r="A157" s="20"/>
      <c r="B157" s="20"/>
      <c r="C157" s="20"/>
    </row>
    <row r="158" spans="1:3">
      <c r="A158" s="20"/>
      <c r="B158" s="20"/>
      <c r="C158" s="20"/>
    </row>
    <row r="159" spans="1:3">
      <c r="A159" s="20"/>
      <c r="B159" s="20"/>
      <c r="C159" s="20"/>
    </row>
    <row r="160" spans="1:3">
      <c r="A160" s="20"/>
      <c r="B160" s="20"/>
      <c r="C160" s="20"/>
    </row>
    <row r="161" spans="1:3">
      <c r="A161" s="20"/>
      <c r="B161" s="20"/>
      <c r="C161" s="20"/>
    </row>
    <row r="162" spans="1:3">
      <c r="A162" s="20"/>
      <c r="B162" s="20"/>
      <c r="C162" s="20"/>
    </row>
    <row r="163" spans="1:3">
      <c r="A163" s="20"/>
      <c r="B163" s="20"/>
      <c r="C163" s="20"/>
    </row>
    <row r="164" spans="1:3">
      <c r="A164" s="20"/>
      <c r="B164" s="20"/>
      <c r="C164" s="20"/>
    </row>
    <row r="165" spans="1:3">
      <c r="A165" s="20"/>
      <c r="B165" s="20"/>
      <c r="C165" s="20"/>
    </row>
    <row r="166" spans="1:3">
      <c r="A166" s="20"/>
      <c r="B166" s="20"/>
      <c r="C166" s="20"/>
    </row>
    <row r="167" spans="1:3">
      <c r="A167" s="20"/>
      <c r="B167" s="20"/>
      <c r="C167" s="20"/>
    </row>
    <row r="168" spans="1:3">
      <c r="A168" s="20"/>
      <c r="B168" s="20"/>
      <c r="C168" s="20"/>
    </row>
    <row r="169" spans="1:3">
      <c r="A169" s="20"/>
      <c r="B169" s="20"/>
      <c r="C169" s="20"/>
    </row>
    <row r="170" spans="1:3">
      <c r="A170" s="20"/>
      <c r="B170" s="20"/>
      <c r="C170" s="20"/>
    </row>
    <row r="171" spans="1:3">
      <c r="A171" s="20"/>
      <c r="B171" s="20"/>
      <c r="C171" s="20"/>
    </row>
    <row r="172" spans="1:3">
      <c r="A172" s="20"/>
      <c r="B172" s="20"/>
      <c r="C172" s="20"/>
    </row>
    <row r="173" spans="1:3">
      <c r="A173" s="20"/>
      <c r="B173" s="20"/>
      <c r="C173" s="20"/>
    </row>
    <row r="174" spans="1:3">
      <c r="A174" s="20"/>
      <c r="B174" s="20"/>
      <c r="C174" s="20"/>
    </row>
    <row r="175" spans="1:3">
      <c r="A175" s="20"/>
      <c r="B175" s="20"/>
      <c r="C175" s="20"/>
    </row>
    <row r="176" spans="1:3">
      <c r="A176" s="20"/>
      <c r="B176" s="20"/>
      <c r="C176" s="20"/>
    </row>
    <row r="177" spans="1:3">
      <c r="A177" s="20"/>
      <c r="B177" s="20"/>
      <c r="C177" s="20"/>
    </row>
    <row r="178" spans="1:3">
      <c r="A178" s="20"/>
      <c r="B178" s="20"/>
      <c r="C178" s="20"/>
    </row>
    <row r="179" spans="1:3">
      <c r="A179" s="20"/>
      <c r="B179" s="20"/>
      <c r="C179" s="20"/>
    </row>
    <row r="180" spans="1:3">
      <c r="A180" s="20"/>
      <c r="B180" s="20"/>
      <c r="C180" s="20"/>
    </row>
    <row r="181" spans="1:3">
      <c r="A181" s="20"/>
      <c r="B181" s="20"/>
      <c r="C181" s="20"/>
    </row>
    <row r="182" spans="1:3">
      <c r="A182" s="20"/>
      <c r="B182" s="20"/>
      <c r="C182" s="20"/>
    </row>
    <row r="183" spans="1:3">
      <c r="A183" s="20"/>
      <c r="B183" s="20"/>
      <c r="C183" s="20"/>
    </row>
    <row r="184" spans="1:3">
      <c r="A184" s="20"/>
      <c r="B184" s="20"/>
      <c r="C184" s="20"/>
    </row>
    <row r="185" spans="1:3">
      <c r="A185" s="20"/>
      <c r="B185" s="20"/>
      <c r="C185" s="20"/>
    </row>
    <row r="186" spans="1:3">
      <c r="A186" s="20"/>
      <c r="B186" s="20"/>
      <c r="C186" s="20"/>
    </row>
    <row r="187" spans="1:3">
      <c r="A187" s="20"/>
      <c r="B187" s="20"/>
      <c r="C187" s="20"/>
    </row>
    <row r="188" spans="1:3">
      <c r="A188" s="20"/>
      <c r="B188" s="20"/>
      <c r="C188" s="20"/>
    </row>
    <row r="189" spans="1:3">
      <c r="A189" s="20"/>
      <c r="B189" s="20"/>
      <c r="C189" s="20"/>
    </row>
    <row r="190" spans="1:3">
      <c r="A190" s="20"/>
      <c r="B190" s="20"/>
      <c r="C190" s="20"/>
    </row>
    <row r="191" spans="1:3">
      <c r="A191" s="20"/>
      <c r="B191" s="20"/>
      <c r="C191" s="20"/>
    </row>
    <row r="192" spans="1:3">
      <c r="A192" s="20"/>
      <c r="B192" s="20"/>
      <c r="C192" s="20"/>
    </row>
    <row r="193" spans="1:3">
      <c r="A193" s="20"/>
      <c r="B193" s="20"/>
      <c r="C193" s="20"/>
    </row>
    <row r="194" spans="1:3">
      <c r="A194" s="20"/>
      <c r="B194" s="20"/>
      <c r="C194" s="20"/>
    </row>
    <row r="195" spans="1:3">
      <c r="A195" s="20"/>
      <c r="B195" s="20"/>
      <c r="C195" s="20"/>
    </row>
    <row r="196" spans="1:3">
      <c r="A196" s="20"/>
      <c r="B196" s="20"/>
      <c r="C196" s="20"/>
    </row>
    <row r="197" spans="1:3">
      <c r="A197" s="20"/>
      <c r="B197" s="20"/>
      <c r="C197" s="20"/>
    </row>
    <row r="198" spans="1:3">
      <c r="A198" s="20"/>
      <c r="B198" s="20"/>
      <c r="C198" s="20"/>
    </row>
    <row r="199" spans="1:3">
      <c r="A199" s="20"/>
      <c r="B199" s="20"/>
      <c r="C199" s="20"/>
    </row>
    <row r="200" spans="1:3">
      <c r="A200" s="20"/>
      <c r="B200" s="20"/>
      <c r="C200" s="20"/>
    </row>
    <row r="201" spans="1:3">
      <c r="A201" s="20"/>
      <c r="B201" s="20"/>
      <c r="C201" s="20"/>
    </row>
    <row r="202" spans="1:3">
      <c r="A202" s="20"/>
      <c r="B202" s="20"/>
      <c r="C202" s="20"/>
    </row>
    <row r="203" spans="1:3">
      <c r="A203" s="20"/>
      <c r="B203" s="20"/>
      <c r="C203" s="20"/>
    </row>
    <row r="204" spans="1:3">
      <c r="A204" s="20"/>
      <c r="B204" s="20"/>
      <c r="C204" s="20"/>
    </row>
    <row r="205" spans="1:3">
      <c r="A205" s="20"/>
      <c r="B205" s="20"/>
      <c r="C205" s="20"/>
    </row>
    <row r="206" spans="1:3">
      <c r="A206" s="20"/>
      <c r="B206" s="20"/>
      <c r="C206" s="20"/>
    </row>
    <row r="207" spans="1:3">
      <c r="A207" s="20"/>
      <c r="B207" s="20"/>
      <c r="C207" s="20"/>
    </row>
    <row r="208" spans="1:3">
      <c r="A208" s="20"/>
      <c r="B208" s="20"/>
      <c r="C208" s="20"/>
    </row>
    <row r="209" spans="1:3">
      <c r="A209" s="20"/>
      <c r="B209" s="20"/>
      <c r="C209" s="20"/>
    </row>
    <row r="210" spans="1:3">
      <c r="A210" s="20"/>
      <c r="B210" s="20"/>
      <c r="C210" s="20"/>
    </row>
    <row r="211" spans="1:3">
      <c r="A211" s="20"/>
      <c r="B211" s="20"/>
      <c r="C211" s="20"/>
    </row>
    <row r="212" spans="1:3">
      <c r="A212" s="20"/>
      <c r="B212" s="20"/>
      <c r="C212" s="20"/>
    </row>
    <row r="213" spans="1:3">
      <c r="A213" s="20"/>
      <c r="B213" s="20"/>
      <c r="C213" s="20"/>
    </row>
    <row r="214" spans="1:3">
      <c r="A214" s="20"/>
      <c r="B214" s="20"/>
      <c r="C214" s="20"/>
    </row>
    <row r="215" spans="1:3">
      <c r="A215" s="20"/>
      <c r="B215" s="20"/>
      <c r="C215" s="20"/>
    </row>
    <row r="216" spans="1:3">
      <c r="A216" s="20"/>
      <c r="B216" s="20"/>
      <c r="C216" s="20"/>
    </row>
    <row r="217" spans="1:3">
      <c r="A217" s="20"/>
      <c r="B217" s="20"/>
      <c r="C217" s="20"/>
    </row>
    <row r="218" spans="1:3">
      <c r="A218" s="20"/>
      <c r="B218" s="20"/>
      <c r="C218" s="20"/>
    </row>
    <row r="219" spans="1:3">
      <c r="A219" s="20"/>
      <c r="B219" s="20"/>
      <c r="C219" s="20"/>
    </row>
    <row r="220" spans="1:3">
      <c r="A220" s="20"/>
      <c r="B220" s="20"/>
      <c r="C220" s="20"/>
    </row>
    <row r="221" spans="1:3">
      <c r="A221" s="20"/>
      <c r="B221" s="20"/>
      <c r="C221" s="20"/>
    </row>
    <row r="222" spans="1:3">
      <c r="A222" s="20"/>
      <c r="B222" s="20"/>
      <c r="C222" s="20"/>
    </row>
    <row r="223" spans="1:3">
      <c r="A223" s="20"/>
      <c r="B223" s="20"/>
      <c r="C223" s="20"/>
    </row>
    <row r="224" spans="1:3">
      <c r="A224" s="20"/>
      <c r="B224" s="20"/>
      <c r="C224" s="20"/>
    </row>
    <row r="225" spans="1:3">
      <c r="A225" s="20"/>
      <c r="B225" s="20"/>
      <c r="C225" s="20"/>
    </row>
    <row r="226" spans="1:3">
      <c r="A226" s="20"/>
      <c r="B226" s="20"/>
      <c r="C226" s="20"/>
    </row>
    <row r="227" spans="1:3">
      <c r="A227" s="20"/>
      <c r="B227" s="20"/>
      <c r="C227" s="20"/>
    </row>
    <row r="228" spans="1:3">
      <c r="A228" s="20"/>
      <c r="B228" s="20"/>
      <c r="C228" s="20"/>
    </row>
    <row r="229" spans="1:3">
      <c r="A229" s="20"/>
      <c r="B229" s="20"/>
      <c r="C229" s="20"/>
    </row>
    <row r="230" spans="1:3">
      <c r="A230" s="20"/>
      <c r="B230" s="20"/>
      <c r="C230" s="20"/>
    </row>
    <row r="231" spans="1:3">
      <c r="A231" s="20"/>
      <c r="B231" s="20"/>
      <c r="C231" s="20"/>
    </row>
    <row r="232" spans="1:3">
      <c r="A232" s="20"/>
      <c r="B232" s="20"/>
      <c r="C232" s="20"/>
    </row>
    <row r="233" spans="1:3">
      <c r="A233" s="20"/>
      <c r="B233" s="20"/>
      <c r="C233" s="20"/>
    </row>
    <row r="234" spans="1:3">
      <c r="A234" s="20"/>
      <c r="B234" s="20"/>
      <c r="C234" s="20"/>
    </row>
    <row r="235" spans="1:3">
      <c r="A235" s="20"/>
      <c r="B235" s="20"/>
      <c r="C235" s="20"/>
    </row>
    <row r="236" spans="1:3">
      <c r="A236" s="20"/>
      <c r="B236" s="20"/>
      <c r="C236" s="20"/>
    </row>
    <row r="237" spans="1:3">
      <c r="A237" s="20"/>
      <c r="B237" s="20"/>
      <c r="C237" s="20"/>
    </row>
    <row r="238" spans="1:3">
      <c r="A238" s="20"/>
      <c r="B238" s="20"/>
      <c r="C238" s="20"/>
    </row>
    <row r="239" spans="1:3">
      <c r="A239" s="20"/>
      <c r="B239" s="20"/>
      <c r="C239" s="20"/>
    </row>
    <row r="240" spans="1:3">
      <c r="A240" s="20"/>
      <c r="B240" s="20"/>
      <c r="C240" s="20"/>
    </row>
    <row r="241" spans="1:3">
      <c r="A241" s="20"/>
      <c r="B241" s="20"/>
      <c r="C241" s="20"/>
    </row>
    <row r="242" spans="1:3">
      <c r="A242" s="20"/>
      <c r="B242" s="20"/>
      <c r="C242" s="20"/>
    </row>
    <row r="243" spans="1:3">
      <c r="A243" s="20"/>
      <c r="B243" s="20"/>
      <c r="C243" s="20"/>
    </row>
    <row r="244" spans="1:3">
      <c r="A244" s="20"/>
      <c r="B244" s="20"/>
      <c r="C244" s="20"/>
    </row>
    <row r="245" spans="1:3">
      <c r="A245" s="20"/>
      <c r="B245" s="20"/>
      <c r="C245" s="20"/>
    </row>
    <row r="246" spans="1:3">
      <c r="A246" s="20"/>
      <c r="B246" s="20"/>
      <c r="C246" s="20"/>
    </row>
    <row r="247" spans="1:3">
      <c r="A247" s="20"/>
      <c r="B247" s="20"/>
      <c r="C247" s="20"/>
    </row>
    <row r="248" spans="1:3">
      <c r="A248" s="20"/>
      <c r="B248" s="20"/>
      <c r="C248" s="20"/>
    </row>
    <row r="249" spans="1:3">
      <c r="A249" s="20"/>
      <c r="B249" s="20"/>
      <c r="C249" s="20"/>
    </row>
    <row r="250" spans="1:3">
      <c r="A250" s="20"/>
      <c r="B250" s="20"/>
      <c r="C250" s="20"/>
    </row>
    <row r="251" spans="1:3">
      <c r="A251" s="20"/>
      <c r="B251" s="20"/>
      <c r="C251" s="20"/>
    </row>
    <row r="252" spans="1:3">
      <c r="A252" s="20"/>
      <c r="B252" s="20"/>
      <c r="C252" s="20"/>
    </row>
    <row r="253" spans="1:3">
      <c r="A253" s="20"/>
      <c r="B253" s="20"/>
      <c r="C253" s="20"/>
    </row>
    <row r="254" spans="1:3">
      <c r="A254" s="20"/>
      <c r="B254" s="20"/>
      <c r="C254" s="20"/>
    </row>
    <row r="255" spans="1:3">
      <c r="A255" s="20"/>
      <c r="B255" s="20"/>
      <c r="C255" s="20"/>
    </row>
    <row r="256" spans="1:3">
      <c r="A256" s="20"/>
      <c r="B256" s="20"/>
      <c r="C256" s="20"/>
    </row>
    <row r="257" spans="1:3">
      <c r="A257" s="20"/>
      <c r="B257" s="20"/>
      <c r="C257" s="20"/>
    </row>
    <row r="258" spans="1:3">
      <c r="A258" s="20"/>
      <c r="B258" s="20"/>
      <c r="C258" s="20"/>
    </row>
    <row r="259" spans="1:3">
      <c r="A259" s="20"/>
      <c r="B259" s="20"/>
      <c r="C259" s="20"/>
    </row>
  </sheetData>
  <autoFilter ref="D6:R6" xr:uid="{00000000-0009-0000-0000-000004000000}"/>
  <mergeCells count="5">
    <mergeCell ref="AX9:BB9"/>
    <mergeCell ref="AX20:AZ20"/>
    <mergeCell ref="AX27:AZ27"/>
    <mergeCell ref="AX33:AZ33"/>
    <mergeCell ref="AX36:AZ36"/>
  </mergeCells>
  <phoneticPr fontId="33" type="noConversion"/>
  <pageMargins left="0.39374999999999999" right="0.39374999999999999" top="0.63124999999999998" bottom="0.39374999999999999" header="0.39374999999999999" footer="0.51180555555555496"/>
  <pageSetup paperSize="9" scale="74" orientation="portrait" horizontalDpi="300" verticalDpi="300" r:id="rId1"/>
  <headerFooter>
    <oddHeader>&amp;LRGAA 3.0 - Relevé pour le site : wwww.site.fr&amp;R&amp;P/&amp;N -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U140"/>
  <sheetViews>
    <sheetView topLeftCell="B1" zoomScale="110" zoomScaleNormal="110" workbookViewId="0">
      <pane xSplit="4" ySplit="3" topLeftCell="AB64" activePane="bottomRight" state="frozen"/>
      <selection activeCell="B1" sqref="B1"/>
      <selection pane="topRight" activeCell="F1" sqref="F1"/>
      <selection pane="bottomLeft" activeCell="B4" sqref="B4"/>
      <selection pane="bottomRight" activeCell="AD67" sqref="AD67"/>
    </sheetView>
  </sheetViews>
  <sheetFormatPr baseColWidth="10" defaultColWidth="8.7109375" defaultRowHeight="15"/>
  <cols>
    <col min="1" max="1" width="0" hidden="1" customWidth="1"/>
    <col min="2" max="2" width="13.42578125" style="10" bestFit="1" customWidth="1"/>
    <col min="3" max="3" width="7.7109375" style="90" hidden="1" customWidth="1"/>
    <col min="4" max="4" width="8.140625" style="90" bestFit="1" customWidth="1"/>
    <col min="5" max="5" width="53" style="96" bestFit="1" customWidth="1"/>
    <col min="6" max="6" width="5.7109375" style="90" customWidth="1"/>
    <col min="7" max="31" width="5.7109375" style="100" customWidth="1"/>
    <col min="32" max="32" width="7.7109375" style="100" customWidth="1"/>
    <col min="33" max="36" width="5.7109375" style="100" customWidth="1"/>
    <col min="37" max="37" width="9.42578125" style="100" customWidth="1"/>
    <col min="38" max="46" width="5.7109375" style="100" customWidth="1"/>
    <col min="47" max="47" width="8.7109375" style="100"/>
  </cols>
  <sheetData>
    <row r="1" spans="1:47" ht="26.45" customHeight="1">
      <c r="A1" s="6"/>
      <c r="B1" s="204" t="s">
        <v>437</v>
      </c>
      <c r="C1" s="204"/>
      <c r="D1" s="204"/>
      <c r="E1" s="204"/>
      <c r="F1" s="204"/>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row>
    <row r="2" spans="1:47">
      <c r="A2" s="6"/>
      <c r="B2" s="17"/>
      <c r="C2" s="91"/>
      <c r="D2" s="91"/>
      <c r="E2" s="97"/>
      <c r="F2" s="91"/>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row>
    <row r="3" spans="1:47" ht="20.25" customHeight="1">
      <c r="A3" s="6"/>
      <c r="B3" s="33" t="s">
        <v>438</v>
      </c>
      <c r="C3" s="33" t="s">
        <v>439</v>
      </c>
      <c r="D3" s="33" t="s">
        <v>128</v>
      </c>
      <c r="E3" s="33" t="s">
        <v>440</v>
      </c>
      <c r="F3" s="33" t="s">
        <v>441</v>
      </c>
      <c r="G3" s="33" t="s">
        <v>11</v>
      </c>
      <c r="H3" s="33" t="s">
        <v>14</v>
      </c>
      <c r="I3" s="33" t="s">
        <v>17</v>
      </c>
      <c r="J3" s="33" t="s">
        <v>20</v>
      </c>
      <c r="K3" s="33" t="s">
        <v>23</v>
      </c>
      <c r="L3" s="33" t="s">
        <v>26</v>
      </c>
      <c r="M3" s="33" t="s">
        <v>29</v>
      </c>
      <c r="N3" s="33" t="s">
        <v>32</v>
      </c>
      <c r="O3" s="33" t="s">
        <v>35</v>
      </c>
      <c r="P3" s="33" t="s">
        <v>38</v>
      </c>
      <c r="Q3" s="33" t="s">
        <v>41</v>
      </c>
      <c r="R3" s="33" t="s">
        <v>45</v>
      </c>
      <c r="S3" s="33" t="s">
        <v>48</v>
      </c>
      <c r="T3" s="33" t="s">
        <v>51</v>
      </c>
      <c r="U3" s="33" t="s">
        <v>54</v>
      </c>
      <c r="V3" s="33" t="s">
        <v>57</v>
      </c>
      <c r="W3" s="33" t="s">
        <v>60</v>
      </c>
      <c r="X3" s="33" t="s">
        <v>63</v>
      </c>
      <c r="Y3" s="33" t="s">
        <v>66</v>
      </c>
      <c r="Z3" s="33" t="s">
        <v>69</v>
      </c>
      <c r="AA3" s="33" t="s">
        <v>72</v>
      </c>
      <c r="AB3" s="33" t="s">
        <v>75</v>
      </c>
      <c r="AC3" s="33" t="s">
        <v>78</v>
      </c>
      <c r="AD3" s="33" t="s">
        <v>81</v>
      </c>
      <c r="AE3" s="33" t="s">
        <v>84</v>
      </c>
      <c r="AF3" s="33" t="s">
        <v>88</v>
      </c>
      <c r="AG3" s="33" t="s">
        <v>91</v>
      </c>
      <c r="AH3" s="33" t="s">
        <v>94</v>
      </c>
      <c r="AI3" s="33" t="s">
        <v>97</v>
      </c>
      <c r="AJ3" s="33" t="s">
        <v>100</v>
      </c>
      <c r="AK3" s="33" t="s">
        <v>103</v>
      </c>
      <c r="AL3" s="33" t="s">
        <v>106</v>
      </c>
      <c r="AM3" s="33" t="s">
        <v>109</v>
      </c>
      <c r="AN3" s="33" t="s">
        <v>112</v>
      </c>
      <c r="AO3" s="33" t="s">
        <v>115</v>
      </c>
      <c r="AP3" s="33" t="s">
        <v>118</v>
      </c>
      <c r="AQ3" s="33" t="s">
        <v>121</v>
      </c>
      <c r="AR3" s="33" t="s">
        <v>124</v>
      </c>
      <c r="AS3" s="33" t="s">
        <v>125</v>
      </c>
      <c r="AT3" s="33" t="s">
        <v>126</v>
      </c>
      <c r="AU3" s="33" t="s">
        <v>442</v>
      </c>
    </row>
    <row r="4" spans="1:47" ht="45" customHeight="1">
      <c r="A4" s="6"/>
      <c r="B4" s="94" t="str">
        <f>Criteres!B4</f>
        <v>Images</v>
      </c>
      <c r="C4" s="92">
        <f>BaseDeCalcul!AR7</f>
        <v>1</v>
      </c>
      <c r="D4" s="92" t="str">
        <f>Criteres!C4</f>
        <v>1.1</v>
      </c>
      <c r="E4" s="95" t="str">
        <f>Criteres!E4</f>
        <v>Chaque image porteuse d'information a-t-elle une alternative textuelle ?</v>
      </c>
      <c r="F4" s="92" t="str">
        <f>Criteres!D4</f>
        <v>A</v>
      </c>
      <c r="G4" s="98" t="str">
        <f>BaseDeCalcul!D7</f>
        <v>C</v>
      </c>
      <c r="H4" s="98" t="str">
        <f>BaseDeCalcul!E7</f>
        <v>NA</v>
      </c>
      <c r="I4" s="98" t="str">
        <f>BaseDeCalcul!F7</f>
        <v>NA</v>
      </c>
      <c r="J4" s="98" t="str">
        <f>BaseDeCalcul!G7</f>
        <v>NA</v>
      </c>
      <c r="K4" s="98" t="str">
        <f>BaseDeCalcul!H7</f>
        <v>NA</v>
      </c>
      <c r="L4" s="98" t="str">
        <f>BaseDeCalcul!I7</f>
        <v>NA</v>
      </c>
      <c r="M4" s="98" t="str">
        <f>BaseDeCalcul!J7</f>
        <v>NA</v>
      </c>
      <c r="N4" s="98" t="str">
        <f>BaseDeCalcul!K7</f>
        <v>NA</v>
      </c>
      <c r="O4" s="98" t="str">
        <f>BaseDeCalcul!L7</f>
        <v>NA</v>
      </c>
      <c r="P4" s="98" t="str">
        <f>BaseDeCalcul!M7</f>
        <v>NA</v>
      </c>
      <c r="Q4" s="98" t="str">
        <f>BaseDeCalcul!N7</f>
        <v>NT</v>
      </c>
      <c r="R4" s="98" t="str">
        <f>BaseDeCalcul!O7</f>
        <v>NA</v>
      </c>
      <c r="S4" s="98" t="str">
        <f>BaseDeCalcul!P7</f>
        <v>NA</v>
      </c>
      <c r="T4" s="98" t="str">
        <f>BaseDeCalcul!Q7</f>
        <v>NA</v>
      </c>
      <c r="U4" s="98" t="str">
        <f>BaseDeCalcul!R7</f>
        <v>NA</v>
      </c>
      <c r="V4" s="98" t="str">
        <f>BaseDeCalcul!S7</f>
        <v>NA</v>
      </c>
      <c r="W4" s="98" t="str">
        <f>BaseDeCalcul!T7</f>
        <v>NA</v>
      </c>
      <c r="X4" s="98" t="str">
        <f>BaseDeCalcul!U7</f>
        <v>NA</v>
      </c>
      <c r="Y4" s="98" t="str">
        <f>BaseDeCalcul!V7</f>
        <v>NA</v>
      </c>
      <c r="Z4" s="98" t="str">
        <f>BaseDeCalcul!W7</f>
        <v>NA</v>
      </c>
      <c r="AA4" s="98" t="str">
        <f>BaseDeCalcul!X7</f>
        <v>NA</v>
      </c>
      <c r="AB4" s="98" t="str">
        <f>BaseDeCalcul!Y7</f>
        <v>NA</v>
      </c>
      <c r="AC4" s="98" t="str">
        <f>BaseDeCalcul!Z7</f>
        <v>NA</v>
      </c>
      <c r="AD4" s="98" t="str">
        <f>BaseDeCalcul!AA7</f>
        <v>NA</v>
      </c>
      <c r="AE4" s="98" t="str">
        <f>BaseDeCalcul!AB7</f>
        <v>NT</v>
      </c>
      <c r="AF4" s="98" t="str">
        <f>BaseDeCalcul!AC7</f>
        <v>NA</v>
      </c>
      <c r="AG4" s="98" t="str">
        <f>BaseDeCalcul!AD7</f>
        <v>NA</v>
      </c>
      <c r="AH4" s="98" t="str">
        <f>BaseDeCalcul!AE7</f>
        <v>NA</v>
      </c>
      <c r="AI4" s="98" t="str">
        <f>BaseDeCalcul!AF7</f>
        <v>NA</v>
      </c>
      <c r="AJ4" s="98" t="str">
        <f>BaseDeCalcul!AG7</f>
        <v>NA</v>
      </c>
      <c r="AK4" s="98" t="str">
        <f>BaseDeCalcul!AH7</f>
        <v>NA</v>
      </c>
      <c r="AL4" s="98" t="str">
        <f>BaseDeCalcul!AI7</f>
        <v>NA</v>
      </c>
      <c r="AM4" s="98" t="str">
        <f>BaseDeCalcul!AJ7</f>
        <v>NA</v>
      </c>
      <c r="AN4" s="98" t="str">
        <f>BaseDeCalcul!AK7</f>
        <v>NA</v>
      </c>
      <c r="AO4" s="98" t="str">
        <f>BaseDeCalcul!AL7</f>
        <v>NA</v>
      </c>
      <c r="AP4" s="98" t="str">
        <f>BaseDeCalcul!AM7</f>
        <v>NA</v>
      </c>
      <c r="AQ4" s="98" t="str">
        <f>BaseDeCalcul!AN7</f>
        <v>NA</v>
      </c>
      <c r="AR4" s="98" t="str">
        <f>BaseDeCalcul!AO7</f>
        <v>NT</v>
      </c>
      <c r="AS4" s="98" t="str">
        <f>BaseDeCalcul!AP7</f>
        <v>NT</v>
      </c>
      <c r="AT4" s="98" t="str">
        <f>BaseDeCalcul!AQ7</f>
        <v>NT</v>
      </c>
      <c r="AU4" s="99" t="str">
        <f>BaseDeCalcul!AV7</f>
        <v>C</v>
      </c>
    </row>
    <row r="5" spans="1:47" ht="21">
      <c r="A5" s="6"/>
      <c r="B5" s="94" t="str">
        <f>Criteres!B5</f>
        <v>Images</v>
      </c>
      <c r="C5" s="92">
        <f>BaseDeCalcul!AR8</f>
        <v>2</v>
      </c>
      <c r="D5" s="92" t="str">
        <f>Criteres!C5</f>
        <v>1.2</v>
      </c>
      <c r="E5" s="95" t="str">
        <f>Criteres!E5</f>
        <v>Chaque image de décoration est-elle correctement ignorée par les technologies d'assistance ?</v>
      </c>
      <c r="F5" s="92" t="str">
        <f>Criteres!D5</f>
        <v>A</v>
      </c>
      <c r="G5" s="98" t="str">
        <f>BaseDeCalcul!D8</f>
        <v>NA</v>
      </c>
      <c r="H5" s="98" t="str">
        <f>BaseDeCalcul!E8</f>
        <v>NA</v>
      </c>
      <c r="I5" s="98" t="str">
        <f>BaseDeCalcul!F8</f>
        <v>NA</v>
      </c>
      <c r="J5" s="98" t="str">
        <f>BaseDeCalcul!G8</f>
        <v>NA</v>
      </c>
      <c r="K5" s="98" t="str">
        <f>BaseDeCalcul!H8</f>
        <v>NA</v>
      </c>
      <c r="L5" s="98" t="str">
        <f>BaseDeCalcul!I8</f>
        <v>NA</v>
      </c>
      <c r="M5" s="98" t="str">
        <f>BaseDeCalcul!J8</f>
        <v>NA</v>
      </c>
      <c r="N5" s="98" t="str">
        <f>BaseDeCalcul!K8</f>
        <v>NA</v>
      </c>
      <c r="O5" s="98" t="str">
        <f>BaseDeCalcul!L8</f>
        <v>NA</v>
      </c>
      <c r="P5" s="98" t="str">
        <f>BaseDeCalcul!M8</f>
        <v>NA</v>
      </c>
      <c r="Q5" s="98" t="str">
        <f>BaseDeCalcul!N8</f>
        <v>NT</v>
      </c>
      <c r="R5" s="98" t="str">
        <f>BaseDeCalcul!O8</f>
        <v>NA</v>
      </c>
      <c r="S5" s="98" t="str">
        <f>BaseDeCalcul!P8</f>
        <v>NA</v>
      </c>
      <c r="T5" s="98" t="str">
        <f>BaseDeCalcul!Q8</f>
        <v>NA</v>
      </c>
      <c r="U5" s="98" t="str">
        <f>BaseDeCalcul!R8</f>
        <v>NA</v>
      </c>
      <c r="V5" s="98" t="str">
        <f>BaseDeCalcul!S8</f>
        <v>NA</v>
      </c>
      <c r="W5" s="98" t="str">
        <f>BaseDeCalcul!T8</f>
        <v>NA</v>
      </c>
      <c r="X5" s="98" t="str">
        <f>BaseDeCalcul!U8</f>
        <v>NA</v>
      </c>
      <c r="Y5" s="98" t="str">
        <f>BaseDeCalcul!V8</f>
        <v>NA</v>
      </c>
      <c r="Z5" s="98" t="str">
        <f>BaseDeCalcul!W8</f>
        <v>NA</v>
      </c>
      <c r="AA5" s="98" t="str">
        <f>BaseDeCalcul!X8</f>
        <v>NA</v>
      </c>
      <c r="AB5" s="98" t="str">
        <f>BaseDeCalcul!Y8</f>
        <v>NA</v>
      </c>
      <c r="AC5" s="98" t="str">
        <f>BaseDeCalcul!Z8</f>
        <v>NA</v>
      </c>
      <c r="AD5" s="98" t="str">
        <f>BaseDeCalcul!AA8</f>
        <v>NA</v>
      </c>
      <c r="AE5" s="98" t="str">
        <f>BaseDeCalcul!AB8</f>
        <v>NT</v>
      </c>
      <c r="AF5" s="98" t="str">
        <f>BaseDeCalcul!AC8</f>
        <v>NA</v>
      </c>
      <c r="AG5" s="98" t="str">
        <f>BaseDeCalcul!AD8</f>
        <v>NA</v>
      </c>
      <c r="AH5" s="98" t="str">
        <f>BaseDeCalcul!AE8</f>
        <v>NA</v>
      </c>
      <c r="AI5" s="98" t="str">
        <f>BaseDeCalcul!AF8</f>
        <v>NA</v>
      </c>
      <c r="AJ5" s="98" t="str">
        <f>BaseDeCalcul!AG8</f>
        <v>NA</v>
      </c>
      <c r="AK5" s="98" t="str">
        <f>BaseDeCalcul!AH8</f>
        <v>NA</v>
      </c>
      <c r="AL5" s="98" t="str">
        <f>BaseDeCalcul!AI8</f>
        <v>NA</v>
      </c>
      <c r="AM5" s="98" t="str">
        <f>BaseDeCalcul!AJ8</f>
        <v>NA</v>
      </c>
      <c r="AN5" s="98" t="str">
        <f>BaseDeCalcul!AK8</f>
        <v>NA</v>
      </c>
      <c r="AO5" s="98" t="str">
        <f>BaseDeCalcul!AL8</f>
        <v>NA</v>
      </c>
      <c r="AP5" s="98" t="str">
        <f>BaseDeCalcul!AM8</f>
        <v>NA</v>
      </c>
      <c r="AQ5" s="98" t="str">
        <f>BaseDeCalcul!AN8</f>
        <v>NA</v>
      </c>
      <c r="AR5" s="98" t="str">
        <f>BaseDeCalcul!AO8</f>
        <v>NT</v>
      </c>
      <c r="AS5" s="98" t="str">
        <f>BaseDeCalcul!AP8</f>
        <v>NT</v>
      </c>
      <c r="AT5" s="98" t="str">
        <f>BaseDeCalcul!AQ8</f>
        <v>NT</v>
      </c>
      <c r="AU5" s="99" t="str">
        <f>BaseDeCalcul!AV8</f>
        <v>NA</v>
      </c>
    </row>
    <row r="6" spans="1:47" ht="45" customHeight="1">
      <c r="A6" s="6">
        <v>1</v>
      </c>
      <c r="B6" s="94" t="str">
        <f>Criteres!B6</f>
        <v>Images</v>
      </c>
      <c r="C6" s="92">
        <f>BaseDeCalcul!AR9</f>
        <v>3</v>
      </c>
      <c r="D6" s="92" t="str">
        <f>BaseDeCalcul!B9</f>
        <v>1.3</v>
      </c>
      <c r="E6" s="95" t="str">
        <f>Criteres!E6</f>
        <v>Pour chaque image porteuse d'information ayant une alternative textuelle, cette alternative est-elle pertinente (hors cas particuliers) ?</v>
      </c>
      <c r="F6" s="92" t="str">
        <f>Criteres!D6</f>
        <v>A</v>
      </c>
      <c r="G6" s="98" t="str">
        <f>BaseDeCalcul!D9</f>
        <v>NA</v>
      </c>
      <c r="H6" s="98" t="str">
        <f>BaseDeCalcul!E9</f>
        <v>NA</v>
      </c>
      <c r="I6" s="98" t="str">
        <f>BaseDeCalcul!F9</f>
        <v>NA</v>
      </c>
      <c r="J6" s="98" t="str">
        <f>BaseDeCalcul!G9</f>
        <v>NA</v>
      </c>
      <c r="K6" s="98" t="str">
        <f>BaseDeCalcul!H9</f>
        <v>NA</v>
      </c>
      <c r="L6" s="98" t="str">
        <f>BaseDeCalcul!I9</f>
        <v>NA</v>
      </c>
      <c r="M6" s="98" t="str">
        <f>BaseDeCalcul!J9</f>
        <v>NA</v>
      </c>
      <c r="N6" s="98" t="str">
        <f>BaseDeCalcul!K9</f>
        <v>NA</v>
      </c>
      <c r="O6" s="98" t="str">
        <f>BaseDeCalcul!L9</f>
        <v>NA</v>
      </c>
      <c r="P6" s="98" t="str">
        <f>BaseDeCalcul!M9</f>
        <v>NA</v>
      </c>
      <c r="Q6" s="98" t="str">
        <f>BaseDeCalcul!N9</f>
        <v>NT</v>
      </c>
      <c r="R6" s="98" t="str">
        <f>BaseDeCalcul!O9</f>
        <v>NA</v>
      </c>
      <c r="S6" s="98" t="str">
        <f>BaseDeCalcul!P9</f>
        <v>NA</v>
      </c>
      <c r="T6" s="98" t="str">
        <f>BaseDeCalcul!Q9</f>
        <v>NA</v>
      </c>
      <c r="U6" s="98" t="str">
        <f>BaseDeCalcul!R9</f>
        <v>NA</v>
      </c>
      <c r="V6" s="98" t="str">
        <f>BaseDeCalcul!S9</f>
        <v>NA</v>
      </c>
      <c r="W6" s="98" t="str">
        <f>BaseDeCalcul!T9</f>
        <v>NA</v>
      </c>
      <c r="X6" s="98" t="str">
        <f>BaseDeCalcul!U9</f>
        <v>NA</v>
      </c>
      <c r="Y6" s="98" t="str">
        <f>BaseDeCalcul!V9</f>
        <v>NA</v>
      </c>
      <c r="Z6" s="98" t="str">
        <f>BaseDeCalcul!W9</f>
        <v>NA</v>
      </c>
      <c r="AA6" s="98" t="str">
        <f>BaseDeCalcul!X9</f>
        <v>NA</v>
      </c>
      <c r="AB6" s="98" t="str">
        <f>BaseDeCalcul!Y9</f>
        <v>NA</v>
      </c>
      <c r="AC6" s="98" t="str">
        <f>BaseDeCalcul!Z9</f>
        <v>NA</v>
      </c>
      <c r="AD6" s="98" t="str">
        <f>BaseDeCalcul!AA9</f>
        <v>NA</v>
      </c>
      <c r="AE6" s="98" t="str">
        <f>BaseDeCalcul!AB9</f>
        <v>NT</v>
      </c>
      <c r="AF6" s="98" t="str">
        <f>BaseDeCalcul!AC9</f>
        <v>NA</v>
      </c>
      <c r="AG6" s="98" t="str">
        <f>BaseDeCalcul!AD9</f>
        <v>NA</v>
      </c>
      <c r="AH6" s="98" t="str">
        <f>BaseDeCalcul!AE9</f>
        <v>NA</v>
      </c>
      <c r="AI6" s="98" t="str">
        <f>BaseDeCalcul!AF9</f>
        <v>NA</v>
      </c>
      <c r="AJ6" s="98" t="str">
        <f>BaseDeCalcul!AG9</f>
        <v>NA</v>
      </c>
      <c r="AK6" s="98" t="str">
        <f>BaseDeCalcul!AH9</f>
        <v>NA</v>
      </c>
      <c r="AL6" s="98" t="str">
        <f>BaseDeCalcul!AI9</f>
        <v>NA</v>
      </c>
      <c r="AM6" s="98" t="str">
        <f>BaseDeCalcul!AJ9</f>
        <v>NA</v>
      </c>
      <c r="AN6" s="98" t="str">
        <f>BaseDeCalcul!AK9</f>
        <v>NA</v>
      </c>
      <c r="AO6" s="98" t="str">
        <f>BaseDeCalcul!AL9</f>
        <v>NA</v>
      </c>
      <c r="AP6" s="98" t="str">
        <f>BaseDeCalcul!AM9</f>
        <v>NA</v>
      </c>
      <c r="AQ6" s="98" t="str">
        <f>BaseDeCalcul!AN9</f>
        <v>NA</v>
      </c>
      <c r="AR6" s="98" t="str">
        <f>BaseDeCalcul!AO9</f>
        <v>NT</v>
      </c>
      <c r="AS6" s="98" t="str">
        <f>BaseDeCalcul!AP9</f>
        <v>NT</v>
      </c>
      <c r="AT6" s="98" t="str">
        <f>BaseDeCalcul!AQ9</f>
        <v>NT</v>
      </c>
      <c r="AU6" s="99" t="str">
        <f>BaseDeCalcul!AV9</f>
        <v>NA</v>
      </c>
    </row>
    <row r="7" spans="1:47" ht="31.5">
      <c r="A7" s="6">
        <v>1</v>
      </c>
      <c r="B7" s="94" t="str">
        <f>Criteres!B7</f>
        <v>Images</v>
      </c>
      <c r="C7" s="92">
        <f>BaseDeCalcul!AR10</f>
        <v>4</v>
      </c>
      <c r="D7" s="92" t="str">
        <f>BaseDeCalcul!B10</f>
        <v>1.4</v>
      </c>
      <c r="E7" s="95" t="str">
        <f>Criteres!E7</f>
        <v>Pour chaque image utilisée comme CAPTCHA ou comme image-test, ayant une alternative textuelle, cette alternative permet-elle d'identifier la nature et la fonction de l'image ?</v>
      </c>
      <c r="F7" s="92" t="str">
        <f>Criteres!D7</f>
        <v>A</v>
      </c>
      <c r="G7" s="98" t="str">
        <f>BaseDeCalcul!D10</f>
        <v>NA</v>
      </c>
      <c r="H7" s="98" t="str">
        <f>BaseDeCalcul!E10</f>
        <v>NA</v>
      </c>
      <c r="I7" s="98" t="str">
        <f>BaseDeCalcul!F10</f>
        <v>NA</v>
      </c>
      <c r="J7" s="98" t="str">
        <f>BaseDeCalcul!G10</f>
        <v>NA</v>
      </c>
      <c r="K7" s="98" t="str">
        <f>BaseDeCalcul!H10</f>
        <v>NA</v>
      </c>
      <c r="L7" s="98" t="str">
        <f>BaseDeCalcul!I10</f>
        <v>NA</v>
      </c>
      <c r="M7" s="98" t="str">
        <f>BaseDeCalcul!J10</f>
        <v>NA</v>
      </c>
      <c r="N7" s="98" t="str">
        <f>BaseDeCalcul!K10</f>
        <v>NA</v>
      </c>
      <c r="O7" s="98" t="str">
        <f>BaseDeCalcul!L10</f>
        <v>NA</v>
      </c>
      <c r="P7" s="98" t="str">
        <f>BaseDeCalcul!M10</f>
        <v>NA</v>
      </c>
      <c r="Q7" s="98" t="str">
        <f>BaseDeCalcul!N10</f>
        <v>NT</v>
      </c>
      <c r="R7" s="98" t="str">
        <f>BaseDeCalcul!O10</f>
        <v>NA</v>
      </c>
      <c r="S7" s="98" t="str">
        <f>BaseDeCalcul!P10</f>
        <v>NA</v>
      </c>
      <c r="T7" s="98" t="str">
        <f>BaseDeCalcul!Q10</f>
        <v>NA</v>
      </c>
      <c r="U7" s="98" t="str">
        <f>BaseDeCalcul!R10</f>
        <v>NA</v>
      </c>
      <c r="V7" s="98" t="str">
        <f>BaseDeCalcul!S10</f>
        <v>NA</v>
      </c>
      <c r="W7" s="98" t="str">
        <f>BaseDeCalcul!T10</f>
        <v>NA</v>
      </c>
      <c r="X7" s="98" t="str">
        <f>BaseDeCalcul!U10</f>
        <v>NA</v>
      </c>
      <c r="Y7" s="98" t="str">
        <f>BaseDeCalcul!V10</f>
        <v>NA</v>
      </c>
      <c r="Z7" s="98" t="str">
        <f>BaseDeCalcul!W10</f>
        <v>NA</v>
      </c>
      <c r="AA7" s="98" t="str">
        <f>BaseDeCalcul!X10</f>
        <v>NA</v>
      </c>
      <c r="AB7" s="98" t="str">
        <f>BaseDeCalcul!Y10</f>
        <v>NA</v>
      </c>
      <c r="AC7" s="98" t="str">
        <f>BaseDeCalcul!Z10</f>
        <v>NA</v>
      </c>
      <c r="AD7" s="98" t="str">
        <f>BaseDeCalcul!AA10</f>
        <v>NA</v>
      </c>
      <c r="AE7" s="98" t="str">
        <f>BaseDeCalcul!AB10</f>
        <v>NT</v>
      </c>
      <c r="AF7" s="98" t="str">
        <f>BaseDeCalcul!AC10</f>
        <v>NA</v>
      </c>
      <c r="AG7" s="98" t="str">
        <f>BaseDeCalcul!AD10</f>
        <v>NA</v>
      </c>
      <c r="AH7" s="98" t="str">
        <f>BaseDeCalcul!AE10</f>
        <v>NA</v>
      </c>
      <c r="AI7" s="98" t="str">
        <f>BaseDeCalcul!AF10</f>
        <v>NA</v>
      </c>
      <c r="AJ7" s="98" t="str">
        <f>BaseDeCalcul!AG10</f>
        <v>NA</v>
      </c>
      <c r="AK7" s="98" t="str">
        <f>BaseDeCalcul!AH10</f>
        <v>NA</v>
      </c>
      <c r="AL7" s="98" t="str">
        <f>BaseDeCalcul!AI10</f>
        <v>NA</v>
      </c>
      <c r="AM7" s="98" t="str">
        <f>BaseDeCalcul!AJ10</f>
        <v>NA</v>
      </c>
      <c r="AN7" s="98" t="str">
        <f>BaseDeCalcul!AK10</f>
        <v>NA</v>
      </c>
      <c r="AO7" s="98" t="str">
        <f>BaseDeCalcul!AL10</f>
        <v>NA</v>
      </c>
      <c r="AP7" s="98" t="str">
        <f>BaseDeCalcul!AM10</f>
        <v>NA</v>
      </c>
      <c r="AQ7" s="98" t="str">
        <f>BaseDeCalcul!AN10</f>
        <v>NA</v>
      </c>
      <c r="AR7" s="98" t="str">
        <f>BaseDeCalcul!AO10</f>
        <v>NT</v>
      </c>
      <c r="AS7" s="98" t="str">
        <f>BaseDeCalcul!AP10</f>
        <v>NT</v>
      </c>
      <c r="AT7" s="98" t="str">
        <f>BaseDeCalcul!AQ10</f>
        <v>NT</v>
      </c>
      <c r="AU7" s="99" t="str">
        <f>BaseDeCalcul!AV10</f>
        <v>NA</v>
      </c>
    </row>
    <row r="8" spans="1:47" ht="45" customHeight="1">
      <c r="A8" s="6">
        <v>1</v>
      </c>
      <c r="B8" s="94" t="str">
        <f>Criteres!B8</f>
        <v>Images</v>
      </c>
      <c r="C8" s="92">
        <f>BaseDeCalcul!AR11</f>
        <v>5</v>
      </c>
      <c r="D8" s="92" t="str">
        <f>BaseDeCalcul!B11</f>
        <v>1.5</v>
      </c>
      <c r="E8" s="95" t="str">
        <f>Criteres!E8</f>
        <v>Pour chaque image utilisée comme CAPTCHA, une solution d'accès alternatif au contenu ou à la fonction du CAPTCHA est-elle présente ?</v>
      </c>
      <c r="F8" s="92" t="str">
        <f>Criteres!D8</f>
        <v>A</v>
      </c>
      <c r="G8" s="98" t="str">
        <f>BaseDeCalcul!D11</f>
        <v>NA</v>
      </c>
      <c r="H8" s="98" t="str">
        <f>BaseDeCalcul!E11</f>
        <v>NA</v>
      </c>
      <c r="I8" s="98" t="str">
        <f>BaseDeCalcul!F11</f>
        <v>NA</v>
      </c>
      <c r="J8" s="98" t="str">
        <f>BaseDeCalcul!G11</f>
        <v>NA</v>
      </c>
      <c r="K8" s="98" t="str">
        <f>BaseDeCalcul!H11</f>
        <v>NA</v>
      </c>
      <c r="L8" s="98" t="str">
        <f>BaseDeCalcul!I11</f>
        <v>NA</v>
      </c>
      <c r="M8" s="98" t="str">
        <f>BaseDeCalcul!J11</f>
        <v>NA</v>
      </c>
      <c r="N8" s="98" t="str">
        <f>BaseDeCalcul!K11</f>
        <v>NA</v>
      </c>
      <c r="O8" s="98" t="str">
        <f>BaseDeCalcul!L11</f>
        <v>NA</v>
      </c>
      <c r="P8" s="98" t="str">
        <f>BaseDeCalcul!M11</f>
        <v>NA</v>
      </c>
      <c r="Q8" s="98" t="str">
        <f>BaseDeCalcul!N11</f>
        <v>NT</v>
      </c>
      <c r="R8" s="98" t="str">
        <f>BaseDeCalcul!O11</f>
        <v>NA</v>
      </c>
      <c r="S8" s="98" t="str">
        <f>BaseDeCalcul!P11</f>
        <v>NA</v>
      </c>
      <c r="T8" s="98" t="str">
        <f>BaseDeCalcul!Q11</f>
        <v>NA</v>
      </c>
      <c r="U8" s="98" t="str">
        <f>BaseDeCalcul!R11</f>
        <v>NA</v>
      </c>
      <c r="V8" s="98" t="str">
        <f>BaseDeCalcul!S11</f>
        <v>NA</v>
      </c>
      <c r="W8" s="98" t="str">
        <f>BaseDeCalcul!T11</f>
        <v>NA</v>
      </c>
      <c r="X8" s="98" t="str">
        <f>BaseDeCalcul!U11</f>
        <v>NA</v>
      </c>
      <c r="Y8" s="98" t="str">
        <f>BaseDeCalcul!V11</f>
        <v>NA</v>
      </c>
      <c r="Z8" s="98" t="str">
        <f>BaseDeCalcul!W11</f>
        <v>NA</v>
      </c>
      <c r="AA8" s="98" t="str">
        <f>BaseDeCalcul!X11</f>
        <v>NA</v>
      </c>
      <c r="AB8" s="98" t="str">
        <f>BaseDeCalcul!Y11</f>
        <v>NA</v>
      </c>
      <c r="AC8" s="98" t="str">
        <f>BaseDeCalcul!Z11</f>
        <v>NA</v>
      </c>
      <c r="AD8" s="98" t="str">
        <f>BaseDeCalcul!AA11</f>
        <v>NA</v>
      </c>
      <c r="AE8" s="98" t="str">
        <f>BaseDeCalcul!AB11</f>
        <v>NT</v>
      </c>
      <c r="AF8" s="98" t="str">
        <f>BaseDeCalcul!AC11</f>
        <v>NA</v>
      </c>
      <c r="AG8" s="98" t="str">
        <f>BaseDeCalcul!AD11</f>
        <v>NA</v>
      </c>
      <c r="AH8" s="98" t="str">
        <f>BaseDeCalcul!AE11</f>
        <v>NA</v>
      </c>
      <c r="AI8" s="98" t="str">
        <f>BaseDeCalcul!AF11</f>
        <v>NA</v>
      </c>
      <c r="AJ8" s="98" t="str">
        <f>BaseDeCalcul!AG11</f>
        <v>NA</v>
      </c>
      <c r="AK8" s="98" t="str">
        <f>BaseDeCalcul!AH11</f>
        <v>NA</v>
      </c>
      <c r="AL8" s="98" t="str">
        <f>BaseDeCalcul!AI11</f>
        <v>NA</v>
      </c>
      <c r="AM8" s="98" t="str">
        <f>BaseDeCalcul!AJ11</f>
        <v>NA</v>
      </c>
      <c r="AN8" s="98" t="str">
        <f>BaseDeCalcul!AK11</f>
        <v>NA</v>
      </c>
      <c r="AO8" s="98" t="str">
        <f>BaseDeCalcul!AL11</f>
        <v>NA</v>
      </c>
      <c r="AP8" s="98" t="str">
        <f>BaseDeCalcul!AM11</f>
        <v>NA</v>
      </c>
      <c r="AQ8" s="98" t="str">
        <f>BaseDeCalcul!AN11</f>
        <v>NA</v>
      </c>
      <c r="AR8" s="98" t="str">
        <f>BaseDeCalcul!AO11</f>
        <v>NT</v>
      </c>
      <c r="AS8" s="98" t="str">
        <f>BaseDeCalcul!AP11</f>
        <v>NT</v>
      </c>
      <c r="AT8" s="98" t="str">
        <f>BaseDeCalcul!AQ11</f>
        <v>NT</v>
      </c>
      <c r="AU8" s="99" t="str">
        <f>BaseDeCalcul!AV11</f>
        <v>NA</v>
      </c>
    </row>
    <row r="9" spans="1:47" ht="45" customHeight="1">
      <c r="A9" s="6">
        <v>1</v>
      </c>
      <c r="B9" s="94" t="str">
        <f>Criteres!B9</f>
        <v>Images</v>
      </c>
      <c r="C9" s="92">
        <f>BaseDeCalcul!AR12</f>
        <v>6</v>
      </c>
      <c r="D9" s="92" t="str">
        <f>BaseDeCalcul!B12</f>
        <v>1.6</v>
      </c>
      <c r="E9" s="95" t="str">
        <f>Criteres!E9</f>
        <v>Chaque image porteuse d'information a-t-elle, si nécessaire, une description détaillée ?</v>
      </c>
      <c r="F9" s="92" t="str">
        <f>Criteres!D9</f>
        <v>A</v>
      </c>
      <c r="G9" s="98" t="str">
        <f>BaseDeCalcul!D12</f>
        <v>NA</v>
      </c>
      <c r="H9" s="98" t="str">
        <f>BaseDeCalcul!E12</f>
        <v>NA</v>
      </c>
      <c r="I9" s="98" t="str">
        <f>BaseDeCalcul!F12</f>
        <v>NA</v>
      </c>
      <c r="J9" s="98" t="str">
        <f>BaseDeCalcul!G12</f>
        <v>NA</v>
      </c>
      <c r="K9" s="98" t="str">
        <f>BaseDeCalcul!H12</f>
        <v>NA</v>
      </c>
      <c r="L9" s="98" t="str">
        <f>BaseDeCalcul!I12</f>
        <v>NA</v>
      </c>
      <c r="M9" s="98" t="str">
        <f>BaseDeCalcul!J12</f>
        <v>NA</v>
      </c>
      <c r="N9" s="98" t="str">
        <f>BaseDeCalcul!K12</f>
        <v>NA</v>
      </c>
      <c r="O9" s="98" t="str">
        <f>BaseDeCalcul!L12</f>
        <v>NA</v>
      </c>
      <c r="P9" s="98" t="str">
        <f>BaseDeCalcul!M12</f>
        <v>NA</v>
      </c>
      <c r="Q9" s="98" t="str">
        <f>BaseDeCalcul!N12</f>
        <v>NT</v>
      </c>
      <c r="R9" s="98" t="str">
        <f>BaseDeCalcul!O12</f>
        <v>NA</v>
      </c>
      <c r="S9" s="98" t="str">
        <f>BaseDeCalcul!P12</f>
        <v>NA</v>
      </c>
      <c r="T9" s="98" t="str">
        <f>BaseDeCalcul!Q12</f>
        <v>NA</v>
      </c>
      <c r="U9" s="98" t="str">
        <f>BaseDeCalcul!R12</f>
        <v>NA</v>
      </c>
      <c r="V9" s="98" t="str">
        <f>BaseDeCalcul!S12</f>
        <v>NA</v>
      </c>
      <c r="W9" s="98" t="str">
        <f>BaseDeCalcul!T12</f>
        <v>NA</v>
      </c>
      <c r="X9" s="98" t="str">
        <f>BaseDeCalcul!U12</f>
        <v>NA</v>
      </c>
      <c r="Y9" s="98" t="str">
        <f>BaseDeCalcul!V12</f>
        <v>NA</v>
      </c>
      <c r="Z9" s="98" t="str">
        <f>BaseDeCalcul!W12</f>
        <v>NA</v>
      </c>
      <c r="AA9" s="98" t="str">
        <f>BaseDeCalcul!X12</f>
        <v>NA</v>
      </c>
      <c r="AB9" s="98" t="str">
        <f>BaseDeCalcul!Y12</f>
        <v>NA</v>
      </c>
      <c r="AC9" s="98" t="str">
        <f>BaseDeCalcul!Z12</f>
        <v>NA</v>
      </c>
      <c r="AD9" s="98" t="str">
        <f>BaseDeCalcul!AA12</f>
        <v>NA</v>
      </c>
      <c r="AE9" s="98" t="str">
        <f>BaseDeCalcul!AB12</f>
        <v>NT</v>
      </c>
      <c r="AF9" s="98" t="str">
        <f>BaseDeCalcul!AC12</f>
        <v>NA</v>
      </c>
      <c r="AG9" s="98" t="str">
        <f>BaseDeCalcul!AD12</f>
        <v>NA</v>
      </c>
      <c r="AH9" s="98" t="str">
        <f>BaseDeCalcul!AE12</f>
        <v>NA</v>
      </c>
      <c r="AI9" s="98" t="str">
        <f>BaseDeCalcul!AF12</f>
        <v>NA</v>
      </c>
      <c r="AJ9" s="98" t="str">
        <f>BaseDeCalcul!AG12</f>
        <v>NA</v>
      </c>
      <c r="AK9" s="98" t="str">
        <f>BaseDeCalcul!AH12</f>
        <v>NA</v>
      </c>
      <c r="AL9" s="98" t="str">
        <f>BaseDeCalcul!AI12</f>
        <v>NA</v>
      </c>
      <c r="AM9" s="98" t="str">
        <f>BaseDeCalcul!AJ12</f>
        <v>NA</v>
      </c>
      <c r="AN9" s="98" t="str">
        <f>BaseDeCalcul!AK12</f>
        <v>NA</v>
      </c>
      <c r="AO9" s="98" t="str">
        <f>BaseDeCalcul!AL12</f>
        <v>NA</v>
      </c>
      <c r="AP9" s="98" t="str">
        <f>BaseDeCalcul!AM12</f>
        <v>NA</v>
      </c>
      <c r="AQ9" s="98" t="str">
        <f>BaseDeCalcul!AN12</f>
        <v>NA</v>
      </c>
      <c r="AR9" s="98" t="str">
        <f>BaseDeCalcul!AO12</f>
        <v>NT</v>
      </c>
      <c r="AS9" s="98" t="str">
        <f>BaseDeCalcul!AP12</f>
        <v>NT</v>
      </c>
      <c r="AT9" s="98" t="str">
        <f>BaseDeCalcul!AQ12</f>
        <v>NT</v>
      </c>
      <c r="AU9" s="99" t="str">
        <f>BaseDeCalcul!AV12</f>
        <v>NA</v>
      </c>
    </row>
    <row r="10" spans="1:47" ht="45" customHeight="1">
      <c r="A10" s="6">
        <v>1</v>
      </c>
      <c r="B10" s="94" t="str">
        <f>Criteres!B10</f>
        <v>Images</v>
      </c>
      <c r="C10" s="92">
        <f>BaseDeCalcul!AR13</f>
        <v>7</v>
      </c>
      <c r="D10" s="92" t="str">
        <f>BaseDeCalcul!B13</f>
        <v>1.7</v>
      </c>
      <c r="E10" s="95" t="str">
        <f>Criteres!E10</f>
        <v>Pour chaque image porteuse d'information ayant une description détaillée, cette description est-elle pertinente ?</v>
      </c>
      <c r="F10" s="92" t="str">
        <f>Criteres!D10</f>
        <v>A</v>
      </c>
      <c r="G10" s="98" t="str">
        <f>BaseDeCalcul!D13</f>
        <v>NA</v>
      </c>
      <c r="H10" s="98" t="str">
        <f>BaseDeCalcul!E13</f>
        <v>NA</v>
      </c>
      <c r="I10" s="98" t="str">
        <f>BaseDeCalcul!F13</f>
        <v>NA</v>
      </c>
      <c r="J10" s="98" t="str">
        <f>BaseDeCalcul!G13</f>
        <v>NA</v>
      </c>
      <c r="K10" s="98" t="str">
        <f>BaseDeCalcul!H13</f>
        <v>NA</v>
      </c>
      <c r="L10" s="98" t="str">
        <f>BaseDeCalcul!I13</f>
        <v>NA</v>
      </c>
      <c r="M10" s="98" t="str">
        <f>BaseDeCalcul!J13</f>
        <v>NA</v>
      </c>
      <c r="N10" s="98" t="str">
        <f>BaseDeCalcul!K13</f>
        <v>NA</v>
      </c>
      <c r="O10" s="98" t="str">
        <f>BaseDeCalcul!L13</f>
        <v>NA</v>
      </c>
      <c r="P10" s="98" t="str">
        <f>BaseDeCalcul!M13</f>
        <v>NA</v>
      </c>
      <c r="Q10" s="98" t="str">
        <f>BaseDeCalcul!N13</f>
        <v>NT</v>
      </c>
      <c r="R10" s="98" t="str">
        <f>BaseDeCalcul!O13</f>
        <v>NA</v>
      </c>
      <c r="S10" s="98" t="str">
        <f>BaseDeCalcul!P13</f>
        <v>NA</v>
      </c>
      <c r="T10" s="98" t="str">
        <f>BaseDeCalcul!Q13</f>
        <v>NA</v>
      </c>
      <c r="U10" s="98" t="str">
        <f>BaseDeCalcul!R13</f>
        <v>NA</v>
      </c>
      <c r="V10" s="98" t="str">
        <f>BaseDeCalcul!S13</f>
        <v>NA</v>
      </c>
      <c r="W10" s="98" t="str">
        <f>BaseDeCalcul!T13</f>
        <v>NA</v>
      </c>
      <c r="X10" s="98" t="str">
        <f>BaseDeCalcul!U13</f>
        <v>NA</v>
      </c>
      <c r="Y10" s="98" t="str">
        <f>BaseDeCalcul!V13</f>
        <v>NA</v>
      </c>
      <c r="Z10" s="98" t="str">
        <f>BaseDeCalcul!W13</f>
        <v>NA</v>
      </c>
      <c r="AA10" s="98" t="str">
        <f>BaseDeCalcul!X13</f>
        <v>NA</v>
      </c>
      <c r="AB10" s="98" t="str">
        <f>BaseDeCalcul!Y13</f>
        <v>NA</v>
      </c>
      <c r="AC10" s="98" t="str">
        <f>BaseDeCalcul!Z13</f>
        <v>NA</v>
      </c>
      <c r="AD10" s="98" t="str">
        <f>BaseDeCalcul!AA13</f>
        <v>NA</v>
      </c>
      <c r="AE10" s="98" t="str">
        <f>BaseDeCalcul!AB13</f>
        <v>NT</v>
      </c>
      <c r="AF10" s="98" t="str">
        <f>BaseDeCalcul!AC13</f>
        <v>NA</v>
      </c>
      <c r="AG10" s="98" t="str">
        <f>BaseDeCalcul!AD13</f>
        <v>NA</v>
      </c>
      <c r="AH10" s="98" t="str">
        <f>BaseDeCalcul!AE13</f>
        <v>NA</v>
      </c>
      <c r="AI10" s="98" t="str">
        <f>BaseDeCalcul!AF13</f>
        <v>NA</v>
      </c>
      <c r="AJ10" s="98" t="str">
        <f>BaseDeCalcul!AG13</f>
        <v>NA</v>
      </c>
      <c r="AK10" s="98" t="str">
        <f>BaseDeCalcul!AH13</f>
        <v>NA</v>
      </c>
      <c r="AL10" s="98" t="str">
        <f>BaseDeCalcul!AI13</f>
        <v>NA</v>
      </c>
      <c r="AM10" s="98" t="str">
        <f>BaseDeCalcul!AJ13</f>
        <v>NA</v>
      </c>
      <c r="AN10" s="98" t="str">
        <f>BaseDeCalcul!AK13</f>
        <v>NA</v>
      </c>
      <c r="AO10" s="98" t="str">
        <f>BaseDeCalcul!AL13</f>
        <v>NA</v>
      </c>
      <c r="AP10" s="98" t="str">
        <f>BaseDeCalcul!AM13</f>
        <v>NA</v>
      </c>
      <c r="AQ10" s="98" t="str">
        <f>BaseDeCalcul!AN13</f>
        <v>NA</v>
      </c>
      <c r="AR10" s="98" t="str">
        <f>BaseDeCalcul!AO13</f>
        <v>NT</v>
      </c>
      <c r="AS10" s="98" t="str">
        <f>BaseDeCalcul!AP13</f>
        <v>NT</v>
      </c>
      <c r="AT10" s="98" t="str">
        <f>BaseDeCalcul!AQ13</f>
        <v>NT</v>
      </c>
      <c r="AU10" s="99" t="str">
        <f>BaseDeCalcul!AV13</f>
        <v>NA</v>
      </c>
    </row>
    <row r="11" spans="1:47" ht="42">
      <c r="A11" s="6">
        <v>1</v>
      </c>
      <c r="B11" s="94" t="str">
        <f>Criteres!B11</f>
        <v>Images</v>
      </c>
      <c r="C11" s="92">
        <f>BaseDeCalcul!AR14</f>
        <v>8</v>
      </c>
      <c r="D11" s="92" t="str">
        <f>BaseDeCalcul!B14</f>
        <v>1.8</v>
      </c>
      <c r="E11" s="95" t="str">
        <f>Criteres!E11</f>
        <v>Chaque image texte porteuse d'information, en l'absence d'un mécanisme de remplacement, doit si possible être remplacée par du texte stylé. Cette règle est-elle respectée (hors cas particuliers) ?</v>
      </c>
      <c r="F11" s="92" t="str">
        <f>Criteres!D11</f>
        <v>AA</v>
      </c>
      <c r="G11" s="98" t="str">
        <f>BaseDeCalcul!D14</f>
        <v>NA</v>
      </c>
      <c r="H11" s="98" t="str">
        <f>BaseDeCalcul!E14</f>
        <v>NA</v>
      </c>
      <c r="I11" s="98" t="str">
        <f>BaseDeCalcul!F14</f>
        <v>NA</v>
      </c>
      <c r="J11" s="98" t="str">
        <f>BaseDeCalcul!G14</f>
        <v>NA</v>
      </c>
      <c r="K11" s="98" t="str">
        <f>BaseDeCalcul!H14</f>
        <v>NA</v>
      </c>
      <c r="L11" s="98" t="str">
        <f>BaseDeCalcul!I14</f>
        <v>NA</v>
      </c>
      <c r="M11" s="98" t="str">
        <f>BaseDeCalcul!J14</f>
        <v>NA</v>
      </c>
      <c r="N11" s="98" t="str">
        <f>BaseDeCalcul!K14</f>
        <v>NA</v>
      </c>
      <c r="O11" s="98" t="str">
        <f>BaseDeCalcul!L14</f>
        <v>NA</v>
      </c>
      <c r="P11" s="98" t="str">
        <f>BaseDeCalcul!M14</f>
        <v>NA</v>
      </c>
      <c r="Q11" s="98" t="str">
        <f>BaseDeCalcul!N14</f>
        <v>NT</v>
      </c>
      <c r="R11" s="98" t="str">
        <f>BaseDeCalcul!O14</f>
        <v>NA</v>
      </c>
      <c r="S11" s="98" t="str">
        <f>BaseDeCalcul!P14</f>
        <v>NA</v>
      </c>
      <c r="T11" s="98" t="str">
        <f>BaseDeCalcul!Q14</f>
        <v>NA</v>
      </c>
      <c r="U11" s="98" t="str">
        <f>BaseDeCalcul!R14</f>
        <v>NA</v>
      </c>
      <c r="V11" s="98" t="str">
        <f>BaseDeCalcul!S14</f>
        <v>NA</v>
      </c>
      <c r="W11" s="98" t="str">
        <f>BaseDeCalcul!T14</f>
        <v>NA</v>
      </c>
      <c r="X11" s="98" t="str">
        <f>BaseDeCalcul!U14</f>
        <v>NA</v>
      </c>
      <c r="Y11" s="98" t="str">
        <f>BaseDeCalcul!V14</f>
        <v>NA</v>
      </c>
      <c r="Z11" s="98" t="str">
        <f>BaseDeCalcul!W14</f>
        <v>NA</v>
      </c>
      <c r="AA11" s="98" t="str">
        <f>BaseDeCalcul!X14</f>
        <v>NA</v>
      </c>
      <c r="AB11" s="98" t="str">
        <f>BaseDeCalcul!Y14</f>
        <v>NA</v>
      </c>
      <c r="AC11" s="98" t="str">
        <f>BaseDeCalcul!Z14</f>
        <v>NA</v>
      </c>
      <c r="AD11" s="98" t="str">
        <f>BaseDeCalcul!AA14</f>
        <v>NA</v>
      </c>
      <c r="AE11" s="98" t="str">
        <f>BaseDeCalcul!AB14</f>
        <v>NT</v>
      </c>
      <c r="AF11" s="98" t="str">
        <f>BaseDeCalcul!AC14</f>
        <v>NA</v>
      </c>
      <c r="AG11" s="98" t="str">
        <f>BaseDeCalcul!AD14</f>
        <v>NA</v>
      </c>
      <c r="AH11" s="98" t="str">
        <f>BaseDeCalcul!AE14</f>
        <v>NA</v>
      </c>
      <c r="AI11" s="98" t="str">
        <f>BaseDeCalcul!AF14</f>
        <v>NA</v>
      </c>
      <c r="AJ11" s="98" t="str">
        <f>BaseDeCalcul!AG14</f>
        <v>NA</v>
      </c>
      <c r="AK11" s="98" t="str">
        <f>BaseDeCalcul!AH14</f>
        <v>NA</v>
      </c>
      <c r="AL11" s="98" t="str">
        <f>BaseDeCalcul!AI14</f>
        <v>NA</v>
      </c>
      <c r="AM11" s="98" t="str">
        <f>BaseDeCalcul!AJ14</f>
        <v>NA</v>
      </c>
      <c r="AN11" s="98" t="str">
        <f>BaseDeCalcul!AK14</f>
        <v>NA</v>
      </c>
      <c r="AO11" s="98" t="str">
        <f>BaseDeCalcul!AL14</f>
        <v>NA</v>
      </c>
      <c r="AP11" s="98" t="str">
        <f>BaseDeCalcul!AM14</f>
        <v>NA</v>
      </c>
      <c r="AQ11" s="98" t="str">
        <f>BaseDeCalcul!AN14</f>
        <v>NA</v>
      </c>
      <c r="AR11" s="98" t="str">
        <f>BaseDeCalcul!AO14</f>
        <v>NT</v>
      </c>
      <c r="AS11" s="98" t="str">
        <f>BaseDeCalcul!AP14</f>
        <v>NT</v>
      </c>
      <c r="AT11" s="98" t="str">
        <f>BaseDeCalcul!AQ14</f>
        <v>NT</v>
      </c>
      <c r="AU11" s="99" t="str">
        <f>BaseDeCalcul!AV14</f>
        <v>NA</v>
      </c>
    </row>
    <row r="12" spans="1:47" ht="45" customHeight="1">
      <c r="A12" s="6">
        <v>1</v>
      </c>
      <c r="B12" s="94" t="str">
        <f>Criteres!B12</f>
        <v>Images</v>
      </c>
      <c r="C12" s="92">
        <f>BaseDeCalcul!AR15</f>
        <v>9</v>
      </c>
      <c r="D12" s="92" t="str">
        <f>BaseDeCalcul!B15</f>
        <v>1.9</v>
      </c>
      <c r="E12" s="95" t="str">
        <f>Criteres!E12</f>
        <v>Chaque légende d'image est-elle, si nécessaire, correctement reliée à l'image correspondante ?</v>
      </c>
      <c r="F12" s="92" t="str">
        <f>Criteres!D12</f>
        <v>A</v>
      </c>
      <c r="G12" s="98" t="str">
        <f>BaseDeCalcul!D15</f>
        <v>NA</v>
      </c>
      <c r="H12" s="98" t="str">
        <f>BaseDeCalcul!E15</f>
        <v>NA</v>
      </c>
      <c r="I12" s="98" t="str">
        <f>BaseDeCalcul!F15</f>
        <v>NA</v>
      </c>
      <c r="J12" s="98" t="str">
        <f>BaseDeCalcul!G15</f>
        <v>NA</v>
      </c>
      <c r="K12" s="98" t="str">
        <f>BaseDeCalcul!H15</f>
        <v>NA</v>
      </c>
      <c r="L12" s="98" t="str">
        <f>BaseDeCalcul!I15</f>
        <v>NA</v>
      </c>
      <c r="M12" s="98" t="str">
        <f>BaseDeCalcul!J15</f>
        <v>NA</v>
      </c>
      <c r="N12" s="98" t="str">
        <f>BaseDeCalcul!K15</f>
        <v>NA</v>
      </c>
      <c r="O12" s="98" t="str">
        <f>BaseDeCalcul!L15</f>
        <v>NA</v>
      </c>
      <c r="P12" s="98" t="str">
        <f>BaseDeCalcul!M15</f>
        <v>NA</v>
      </c>
      <c r="Q12" s="98" t="str">
        <f>BaseDeCalcul!N15</f>
        <v>NT</v>
      </c>
      <c r="R12" s="98" t="str">
        <f>BaseDeCalcul!O15</f>
        <v>NA</v>
      </c>
      <c r="S12" s="98" t="str">
        <f>BaseDeCalcul!P15</f>
        <v>NA</v>
      </c>
      <c r="T12" s="98" t="str">
        <f>BaseDeCalcul!Q15</f>
        <v>NA</v>
      </c>
      <c r="U12" s="98" t="str">
        <f>BaseDeCalcul!R15</f>
        <v>NA</v>
      </c>
      <c r="V12" s="98" t="str">
        <f>BaseDeCalcul!S15</f>
        <v>NA</v>
      </c>
      <c r="W12" s="98" t="str">
        <f>BaseDeCalcul!T15</f>
        <v>NA</v>
      </c>
      <c r="X12" s="98" t="str">
        <f>BaseDeCalcul!U15</f>
        <v>NA</v>
      </c>
      <c r="Y12" s="98" t="str">
        <f>BaseDeCalcul!V15</f>
        <v>NA</v>
      </c>
      <c r="Z12" s="98" t="str">
        <f>BaseDeCalcul!W15</f>
        <v>NA</v>
      </c>
      <c r="AA12" s="98" t="str">
        <f>BaseDeCalcul!X15</f>
        <v>NA</v>
      </c>
      <c r="AB12" s="98" t="str">
        <f>BaseDeCalcul!Y15</f>
        <v>NA</v>
      </c>
      <c r="AC12" s="98" t="str">
        <f>BaseDeCalcul!Z15</f>
        <v>NA</v>
      </c>
      <c r="AD12" s="98" t="str">
        <f>BaseDeCalcul!AA15</f>
        <v>NA</v>
      </c>
      <c r="AE12" s="98" t="str">
        <f>BaseDeCalcul!AB15</f>
        <v>NT</v>
      </c>
      <c r="AF12" s="98" t="str">
        <f>BaseDeCalcul!AC15</f>
        <v>NA</v>
      </c>
      <c r="AG12" s="98" t="str">
        <f>BaseDeCalcul!AD15</f>
        <v>NA</v>
      </c>
      <c r="AH12" s="98" t="str">
        <f>BaseDeCalcul!AE15</f>
        <v>NA</v>
      </c>
      <c r="AI12" s="98" t="str">
        <f>BaseDeCalcul!AF15</f>
        <v>NA</v>
      </c>
      <c r="AJ12" s="98" t="str">
        <f>BaseDeCalcul!AG15</f>
        <v>NA</v>
      </c>
      <c r="AK12" s="98" t="str">
        <f>BaseDeCalcul!AH15</f>
        <v>NA</v>
      </c>
      <c r="AL12" s="98" t="str">
        <f>BaseDeCalcul!AI15</f>
        <v>NA</v>
      </c>
      <c r="AM12" s="98" t="str">
        <f>BaseDeCalcul!AJ15</f>
        <v>NA</v>
      </c>
      <c r="AN12" s="98" t="str">
        <f>BaseDeCalcul!AK15</f>
        <v>NA</v>
      </c>
      <c r="AO12" s="98" t="str">
        <f>BaseDeCalcul!AL15</f>
        <v>NA</v>
      </c>
      <c r="AP12" s="98" t="str">
        <f>BaseDeCalcul!AM15</f>
        <v>NA</v>
      </c>
      <c r="AQ12" s="98" t="str">
        <f>BaseDeCalcul!AN15</f>
        <v>NA</v>
      </c>
      <c r="AR12" s="98" t="str">
        <f>BaseDeCalcul!AO15</f>
        <v>NT</v>
      </c>
      <c r="AS12" s="98" t="str">
        <f>BaseDeCalcul!AP15</f>
        <v>NT</v>
      </c>
      <c r="AT12" s="98" t="str">
        <f>BaseDeCalcul!AQ15</f>
        <v>NT</v>
      </c>
      <c r="AU12" s="99" t="str">
        <f>BaseDeCalcul!AV15</f>
        <v>NA</v>
      </c>
    </row>
    <row r="13" spans="1:47" ht="45" customHeight="1">
      <c r="A13" s="6">
        <v>1</v>
      </c>
      <c r="B13" s="94" t="str">
        <f>Criteres!B13</f>
        <v>Images</v>
      </c>
      <c r="C13" s="92">
        <f>BaseDeCalcul!AR16</f>
        <v>10</v>
      </c>
      <c r="D13" s="92" t="str">
        <f>BaseDeCalcul!B16</f>
        <v>1.10</v>
      </c>
      <c r="E13" s="95" t="str">
        <f>Criteres!E13</f>
        <v>Chaque image texte porteuse d'information, doit si possible être remplacée par du texte stylé. Cette règle est-elle respectée (hors cas particuliers) ?</v>
      </c>
      <c r="F13" s="92" t="str">
        <f>Criteres!D13</f>
        <v>AAA</v>
      </c>
      <c r="G13" s="98" t="str">
        <f>BaseDeCalcul!D16</f>
        <v>NT</v>
      </c>
      <c r="H13" s="98" t="str">
        <f>BaseDeCalcul!E16</f>
        <v>NT</v>
      </c>
      <c r="I13" s="98" t="str">
        <f>BaseDeCalcul!F16</f>
        <v>NT</v>
      </c>
      <c r="J13" s="98" t="str">
        <f>BaseDeCalcul!G16</f>
        <v>NT</v>
      </c>
      <c r="K13" s="98" t="str">
        <f>BaseDeCalcul!H16</f>
        <v>NT</v>
      </c>
      <c r="L13" s="98" t="str">
        <f>BaseDeCalcul!I16</f>
        <v>NT</v>
      </c>
      <c r="M13" s="98" t="str">
        <f>BaseDeCalcul!J16</f>
        <v>NT</v>
      </c>
      <c r="N13" s="98" t="str">
        <f>BaseDeCalcul!K16</f>
        <v>NT</v>
      </c>
      <c r="O13" s="98" t="str">
        <f>BaseDeCalcul!L16</f>
        <v>NT</v>
      </c>
      <c r="P13" s="98" t="str">
        <f>BaseDeCalcul!M16</f>
        <v>NA</v>
      </c>
      <c r="Q13" s="98" t="str">
        <f>BaseDeCalcul!N16</f>
        <v>NT</v>
      </c>
      <c r="R13" s="98" t="str">
        <f>BaseDeCalcul!O16</f>
        <v>NT</v>
      </c>
      <c r="S13" s="98" t="str">
        <f>BaseDeCalcul!P16</f>
        <v>NT</v>
      </c>
      <c r="T13" s="98" t="str">
        <f>BaseDeCalcul!Q16</f>
        <v>NT</v>
      </c>
      <c r="U13" s="98" t="str">
        <f>BaseDeCalcul!R16</f>
        <v>NT</v>
      </c>
      <c r="V13" s="98" t="str">
        <f>BaseDeCalcul!S16</f>
        <v>NT</v>
      </c>
      <c r="W13" s="98" t="str">
        <f>BaseDeCalcul!T16</f>
        <v>NT</v>
      </c>
      <c r="X13" s="98" t="str">
        <f>BaseDeCalcul!U16</f>
        <v>NT</v>
      </c>
      <c r="Y13" s="98" t="str">
        <f>BaseDeCalcul!V16</f>
        <v>NT</v>
      </c>
      <c r="Z13" s="98" t="str">
        <f>BaseDeCalcul!W16</f>
        <v>NT</v>
      </c>
      <c r="AA13" s="98" t="str">
        <f>BaseDeCalcul!X16</f>
        <v>NT</v>
      </c>
      <c r="AB13" s="98" t="str">
        <f>BaseDeCalcul!Y16</f>
        <v>NT</v>
      </c>
      <c r="AC13" s="98" t="str">
        <f>BaseDeCalcul!Z16</f>
        <v>NT</v>
      </c>
      <c r="AD13" s="98" t="str">
        <f>BaseDeCalcul!AA16</f>
        <v>NT</v>
      </c>
      <c r="AE13" s="98" t="str">
        <f>BaseDeCalcul!AB16</f>
        <v>NT</v>
      </c>
      <c r="AF13" s="98" t="str">
        <f>BaseDeCalcul!AC16</f>
        <v>NT</v>
      </c>
      <c r="AG13" s="98" t="str">
        <f>BaseDeCalcul!AD16</f>
        <v>NT</v>
      </c>
      <c r="AH13" s="98" t="str">
        <f>BaseDeCalcul!AE16</f>
        <v>NT</v>
      </c>
      <c r="AI13" s="98" t="str">
        <f>BaseDeCalcul!AF16</f>
        <v>NT</v>
      </c>
      <c r="AJ13" s="98" t="str">
        <f>BaseDeCalcul!AG16</f>
        <v>NT</v>
      </c>
      <c r="AK13" s="98" t="str">
        <f>BaseDeCalcul!AH16</f>
        <v>NT</v>
      </c>
      <c r="AL13" s="98" t="str">
        <f>BaseDeCalcul!AI16</f>
        <v>NT</v>
      </c>
      <c r="AM13" s="98" t="str">
        <f>BaseDeCalcul!AJ16</f>
        <v>NT</v>
      </c>
      <c r="AN13" s="98" t="str">
        <f>BaseDeCalcul!AK16</f>
        <v>NT</v>
      </c>
      <c r="AO13" s="98" t="str">
        <f>BaseDeCalcul!AL16</f>
        <v>NT</v>
      </c>
      <c r="AP13" s="98" t="str">
        <f>BaseDeCalcul!AM16</f>
        <v>NT</v>
      </c>
      <c r="AQ13" s="98" t="str">
        <f>BaseDeCalcul!AN16</f>
        <v>NT</v>
      </c>
      <c r="AR13" s="98" t="str">
        <f>BaseDeCalcul!AO16</f>
        <v>NT</v>
      </c>
      <c r="AS13" s="98" t="str">
        <f>BaseDeCalcul!AP16</f>
        <v>NT</v>
      </c>
      <c r="AT13" s="98" t="str">
        <f>BaseDeCalcul!AQ16</f>
        <v>NT</v>
      </c>
      <c r="AU13" s="99" t="str">
        <f>BaseDeCalcul!AV16</f>
        <v>NA</v>
      </c>
    </row>
    <row r="14" spans="1:47" ht="45" customHeight="1">
      <c r="A14" s="6">
        <v>1</v>
      </c>
      <c r="B14" s="94" t="str">
        <f>Criteres!B14</f>
        <v>Cadres</v>
      </c>
      <c r="C14" s="92">
        <f>BaseDeCalcul!AR17</f>
        <v>11</v>
      </c>
      <c r="D14" s="92" t="str">
        <f>BaseDeCalcul!B17</f>
        <v>2.1</v>
      </c>
      <c r="E14" s="95" t="str">
        <f>Criteres!E14</f>
        <v>Chaque cadre a-t-il un titre de cadre ?</v>
      </c>
      <c r="F14" s="92" t="str">
        <f>Criteres!D14</f>
        <v>A</v>
      </c>
      <c r="G14" s="98" t="str">
        <f>BaseDeCalcul!D17</f>
        <v>NA</v>
      </c>
      <c r="H14" s="98" t="str">
        <f>BaseDeCalcul!E17</f>
        <v>C</v>
      </c>
      <c r="I14" s="98" t="str">
        <f>BaseDeCalcul!F17</f>
        <v>NA</v>
      </c>
      <c r="J14" s="98" t="str">
        <f>BaseDeCalcul!G17</f>
        <v>NA</v>
      </c>
      <c r="K14" s="98" t="str">
        <f>BaseDeCalcul!H17</f>
        <v>NA</v>
      </c>
      <c r="L14" s="98" t="str">
        <f>BaseDeCalcul!I17</f>
        <v>NA</v>
      </c>
      <c r="M14" s="98" t="str">
        <f>BaseDeCalcul!J17</f>
        <v>NA</v>
      </c>
      <c r="N14" s="98" t="str">
        <f>BaseDeCalcul!K17</f>
        <v>NA</v>
      </c>
      <c r="O14" s="98" t="str">
        <f>BaseDeCalcul!L17</f>
        <v>NA</v>
      </c>
      <c r="P14" s="98" t="str">
        <f>BaseDeCalcul!M17</f>
        <v>NA</v>
      </c>
      <c r="Q14" s="98" t="str">
        <f>BaseDeCalcul!N17</f>
        <v>NT</v>
      </c>
      <c r="R14" s="98" t="str">
        <f>BaseDeCalcul!O17</f>
        <v>NA</v>
      </c>
      <c r="S14" s="98" t="str">
        <f>BaseDeCalcul!P17</f>
        <v>NA</v>
      </c>
      <c r="T14" s="98" t="str">
        <f>BaseDeCalcul!Q17</f>
        <v>NA</v>
      </c>
      <c r="U14" s="98" t="str">
        <f>BaseDeCalcul!R17</f>
        <v>NA</v>
      </c>
      <c r="V14" s="98" t="str">
        <f>BaseDeCalcul!S17</f>
        <v>NA</v>
      </c>
      <c r="W14" s="98" t="str">
        <f>BaseDeCalcul!T17</f>
        <v>NA</v>
      </c>
      <c r="X14" s="98" t="str">
        <f>BaseDeCalcul!U17</f>
        <v>NA</v>
      </c>
      <c r="Y14" s="98" t="str">
        <f>BaseDeCalcul!V17</f>
        <v>NA</v>
      </c>
      <c r="Z14" s="98" t="str">
        <f>BaseDeCalcul!W17</f>
        <v>NA</v>
      </c>
      <c r="AA14" s="98" t="str">
        <f>BaseDeCalcul!X17</f>
        <v>NA</v>
      </c>
      <c r="AB14" s="98" t="str">
        <f>BaseDeCalcul!Y17</f>
        <v>NA</v>
      </c>
      <c r="AC14" s="98" t="str">
        <f>BaseDeCalcul!Z17</f>
        <v>NA</v>
      </c>
      <c r="AD14" s="98" t="str">
        <f>BaseDeCalcul!AA17</f>
        <v>NA</v>
      </c>
      <c r="AE14" s="98" t="str">
        <f>BaseDeCalcul!AB17</f>
        <v>NT</v>
      </c>
      <c r="AF14" s="98" t="str">
        <f>BaseDeCalcul!AC17</f>
        <v>NA</v>
      </c>
      <c r="AG14" s="98" t="str">
        <f>BaseDeCalcul!AD17</f>
        <v>NA</v>
      </c>
      <c r="AH14" s="98" t="str">
        <f>BaseDeCalcul!AE17</f>
        <v>NA</v>
      </c>
      <c r="AI14" s="98" t="str">
        <f>BaseDeCalcul!AF17</f>
        <v>NA</v>
      </c>
      <c r="AJ14" s="98" t="str">
        <f>BaseDeCalcul!AG17</f>
        <v>NA</v>
      </c>
      <c r="AK14" s="98" t="str">
        <f>BaseDeCalcul!AH17</f>
        <v>NA</v>
      </c>
      <c r="AL14" s="98" t="str">
        <f>BaseDeCalcul!AI17</f>
        <v>NA</v>
      </c>
      <c r="AM14" s="98" t="str">
        <f>BaseDeCalcul!AJ17</f>
        <v>NA</v>
      </c>
      <c r="AN14" s="98" t="str">
        <f>BaseDeCalcul!AK17</f>
        <v>NA</v>
      </c>
      <c r="AO14" s="98" t="str">
        <f>BaseDeCalcul!AL17</f>
        <v>NA</v>
      </c>
      <c r="AP14" s="98" t="str">
        <f>BaseDeCalcul!AM17</f>
        <v>NA</v>
      </c>
      <c r="AQ14" s="98" t="str">
        <f>BaseDeCalcul!AN17</f>
        <v>NA</v>
      </c>
      <c r="AR14" s="98" t="str">
        <f>BaseDeCalcul!AO17</f>
        <v>NT</v>
      </c>
      <c r="AS14" s="98" t="str">
        <f>BaseDeCalcul!AP17</f>
        <v>NT</v>
      </c>
      <c r="AT14" s="98" t="str">
        <f>BaseDeCalcul!AQ17</f>
        <v>NT</v>
      </c>
      <c r="AU14" s="99" t="str">
        <f>BaseDeCalcul!AV17</f>
        <v>C</v>
      </c>
    </row>
    <row r="15" spans="1:47" ht="45" customHeight="1">
      <c r="A15" s="6">
        <v>2</v>
      </c>
      <c r="B15" s="94" t="str">
        <f>Criteres!B15</f>
        <v>Cadres</v>
      </c>
      <c r="C15" s="92">
        <f>BaseDeCalcul!AR18</f>
        <v>12</v>
      </c>
      <c r="D15" s="92" t="str">
        <f>BaseDeCalcul!B18</f>
        <v>2.2</v>
      </c>
      <c r="E15" s="95" t="str">
        <f>Criteres!E15</f>
        <v>Pour chaque cadre ayant un titre de cadre, ce titre de cadre est-il pertinent ?</v>
      </c>
      <c r="F15" s="92" t="str">
        <f>Criteres!D15</f>
        <v>A</v>
      </c>
      <c r="G15" s="98" t="str">
        <f>BaseDeCalcul!D18</f>
        <v>NA</v>
      </c>
      <c r="H15" s="98" t="str">
        <f>BaseDeCalcul!E18</f>
        <v>NA</v>
      </c>
      <c r="I15" s="98" t="str">
        <f>BaseDeCalcul!F18</f>
        <v>NA</v>
      </c>
      <c r="J15" s="98" t="str">
        <f>BaseDeCalcul!G18</f>
        <v>NA</v>
      </c>
      <c r="K15" s="98" t="str">
        <f>BaseDeCalcul!H18</f>
        <v>NA</v>
      </c>
      <c r="L15" s="98" t="str">
        <f>BaseDeCalcul!I18</f>
        <v>NA</v>
      </c>
      <c r="M15" s="98" t="str">
        <f>BaseDeCalcul!J18</f>
        <v>NA</v>
      </c>
      <c r="N15" s="98" t="str">
        <f>BaseDeCalcul!K18</f>
        <v>NA</v>
      </c>
      <c r="O15" s="98" t="str">
        <f>BaseDeCalcul!L18</f>
        <v>NA</v>
      </c>
      <c r="P15" s="98" t="str">
        <f>BaseDeCalcul!M18</f>
        <v>NA</v>
      </c>
      <c r="Q15" s="98" t="str">
        <f>BaseDeCalcul!N18</f>
        <v>NT</v>
      </c>
      <c r="R15" s="98" t="str">
        <f>BaseDeCalcul!O18</f>
        <v>NA</v>
      </c>
      <c r="S15" s="98" t="str">
        <f>BaseDeCalcul!P18</f>
        <v>NA</v>
      </c>
      <c r="T15" s="98" t="str">
        <f>BaseDeCalcul!Q18</f>
        <v>NA</v>
      </c>
      <c r="U15" s="98" t="str">
        <f>BaseDeCalcul!R18</f>
        <v>NA</v>
      </c>
      <c r="V15" s="98" t="str">
        <f>BaseDeCalcul!S18</f>
        <v>NA</v>
      </c>
      <c r="W15" s="98" t="str">
        <f>BaseDeCalcul!T18</f>
        <v>NA</v>
      </c>
      <c r="X15" s="98" t="str">
        <f>BaseDeCalcul!U18</f>
        <v>NA</v>
      </c>
      <c r="Y15" s="98" t="str">
        <f>BaseDeCalcul!V18</f>
        <v>NA</v>
      </c>
      <c r="Z15" s="98" t="str">
        <f>BaseDeCalcul!W18</f>
        <v>NA</v>
      </c>
      <c r="AA15" s="98" t="str">
        <f>BaseDeCalcul!X18</f>
        <v>NA</v>
      </c>
      <c r="AB15" s="98" t="str">
        <f>BaseDeCalcul!Y18</f>
        <v>NA</v>
      </c>
      <c r="AC15" s="98" t="str">
        <f>BaseDeCalcul!Z18</f>
        <v>NA</v>
      </c>
      <c r="AD15" s="98" t="str">
        <f>BaseDeCalcul!AA18</f>
        <v>NA</v>
      </c>
      <c r="AE15" s="98" t="str">
        <f>BaseDeCalcul!AB18</f>
        <v>NT</v>
      </c>
      <c r="AF15" s="98" t="str">
        <f>BaseDeCalcul!AC18</f>
        <v>NA</v>
      </c>
      <c r="AG15" s="98" t="str">
        <f>BaseDeCalcul!AD18</f>
        <v>NA</v>
      </c>
      <c r="AH15" s="98" t="str">
        <f>BaseDeCalcul!AE18</f>
        <v>NA</v>
      </c>
      <c r="AI15" s="98" t="str">
        <f>BaseDeCalcul!AF18</f>
        <v>NA</v>
      </c>
      <c r="AJ15" s="98" t="str">
        <f>BaseDeCalcul!AG18</f>
        <v>NA</v>
      </c>
      <c r="AK15" s="98" t="str">
        <f>BaseDeCalcul!AH18</f>
        <v>NA</v>
      </c>
      <c r="AL15" s="98" t="str">
        <f>BaseDeCalcul!AI18</f>
        <v>NA</v>
      </c>
      <c r="AM15" s="98" t="str">
        <f>BaseDeCalcul!AJ18</f>
        <v>NA</v>
      </c>
      <c r="AN15" s="98" t="str">
        <f>BaseDeCalcul!AK18</f>
        <v>NA</v>
      </c>
      <c r="AO15" s="98" t="str">
        <f>BaseDeCalcul!AL18</f>
        <v>NA</v>
      </c>
      <c r="AP15" s="98" t="str">
        <f>BaseDeCalcul!AM18</f>
        <v>NA</v>
      </c>
      <c r="AQ15" s="98" t="str">
        <f>BaseDeCalcul!AN18</f>
        <v>NA</v>
      </c>
      <c r="AR15" s="98" t="str">
        <f>BaseDeCalcul!AO18</f>
        <v>NT</v>
      </c>
      <c r="AS15" s="98" t="str">
        <f>BaseDeCalcul!AP18</f>
        <v>NT</v>
      </c>
      <c r="AT15" s="98" t="str">
        <f>BaseDeCalcul!AQ18</f>
        <v>NT</v>
      </c>
      <c r="AU15" s="99" t="str">
        <f>BaseDeCalcul!AV18</f>
        <v>NA</v>
      </c>
    </row>
    <row r="16" spans="1:47" ht="45" customHeight="1">
      <c r="A16" s="6">
        <v>2</v>
      </c>
      <c r="B16" s="94" t="str">
        <f>Criteres!B16</f>
        <v>Couleurs</v>
      </c>
      <c r="C16" s="92">
        <f>BaseDeCalcul!AR19</f>
        <v>13</v>
      </c>
      <c r="D16" s="92" t="str">
        <f>BaseDeCalcul!B19</f>
        <v>3.1</v>
      </c>
      <c r="E16" s="95" t="str">
        <f>Criteres!E16</f>
        <v>Dans chaque page web, l'information ne doit pas être donnée uniquement par la couleur. Cette règle est-elle respectée ?</v>
      </c>
      <c r="F16" s="92" t="str">
        <f>Criteres!D16</f>
        <v>A</v>
      </c>
      <c r="G16" s="98" t="str">
        <f>BaseDeCalcul!D19</f>
        <v>C</v>
      </c>
      <c r="H16" s="98" t="str">
        <f>BaseDeCalcul!E19</f>
        <v>NA</v>
      </c>
      <c r="I16" s="98" t="str">
        <f>BaseDeCalcul!F19</f>
        <v>NA</v>
      </c>
      <c r="J16" s="98" t="str">
        <f>BaseDeCalcul!G19</f>
        <v>NA</v>
      </c>
      <c r="K16" s="98" t="str">
        <f>BaseDeCalcul!H19</f>
        <v>NA</v>
      </c>
      <c r="L16" s="98" t="str">
        <f>BaseDeCalcul!I19</f>
        <v>C</v>
      </c>
      <c r="M16" s="98" t="str">
        <f>BaseDeCalcul!J19</f>
        <v>NC</v>
      </c>
      <c r="N16" s="98" t="str">
        <f>BaseDeCalcul!K19</f>
        <v>NA</v>
      </c>
      <c r="O16" s="98" t="str">
        <f>BaseDeCalcul!L19</f>
        <v>C</v>
      </c>
      <c r="P16" s="98" t="str">
        <f>BaseDeCalcul!M19</f>
        <v>NA</v>
      </c>
      <c r="Q16" s="98" t="str">
        <f>BaseDeCalcul!N19</f>
        <v>NT</v>
      </c>
      <c r="R16" s="98" t="str">
        <f>BaseDeCalcul!O19</f>
        <v>NA</v>
      </c>
      <c r="S16" s="98" t="str">
        <f>BaseDeCalcul!P19</f>
        <v>NA</v>
      </c>
      <c r="T16" s="98" t="str">
        <f>BaseDeCalcul!Q19</f>
        <v>NA</v>
      </c>
      <c r="U16" s="98" t="str">
        <f>BaseDeCalcul!R19</f>
        <v>NA</v>
      </c>
      <c r="V16" s="98" t="str">
        <f>BaseDeCalcul!S19</f>
        <v>NA</v>
      </c>
      <c r="W16" s="98" t="str">
        <f>BaseDeCalcul!T19</f>
        <v>NA</v>
      </c>
      <c r="X16" s="98" t="str">
        <f>BaseDeCalcul!U19</f>
        <v>NA</v>
      </c>
      <c r="Y16" s="98" t="str">
        <f>BaseDeCalcul!V19</f>
        <v>NA</v>
      </c>
      <c r="Z16" s="98" t="str">
        <f>BaseDeCalcul!W19</f>
        <v>NA</v>
      </c>
      <c r="AA16" s="98" t="str">
        <f>BaseDeCalcul!X19</f>
        <v>NA</v>
      </c>
      <c r="AB16" s="98" t="str">
        <f>BaseDeCalcul!Y19</f>
        <v>NA</v>
      </c>
      <c r="AC16" s="98" t="str">
        <f>BaseDeCalcul!Z19</f>
        <v>NA</v>
      </c>
      <c r="AD16" s="98" t="str">
        <f>BaseDeCalcul!AA19</f>
        <v>NA</v>
      </c>
      <c r="AE16" s="98" t="str">
        <f>BaseDeCalcul!AB19</f>
        <v>NT</v>
      </c>
      <c r="AF16" s="98" t="str">
        <f>BaseDeCalcul!AC19</f>
        <v>NA</v>
      </c>
      <c r="AG16" s="98" t="str">
        <f>BaseDeCalcul!AD19</f>
        <v>NA</v>
      </c>
      <c r="AH16" s="98" t="str">
        <f>BaseDeCalcul!AE19</f>
        <v>NA</v>
      </c>
      <c r="AI16" s="98" t="str">
        <f>BaseDeCalcul!AF19</f>
        <v>NA</v>
      </c>
      <c r="AJ16" s="98" t="str">
        <f>BaseDeCalcul!AG19</f>
        <v>NA</v>
      </c>
      <c r="AK16" s="98" t="str">
        <f>BaseDeCalcul!AH19</f>
        <v>NA</v>
      </c>
      <c r="AL16" s="98" t="str">
        <f>BaseDeCalcul!AI19</f>
        <v>NA</v>
      </c>
      <c r="AM16" s="98" t="str">
        <f>BaseDeCalcul!AJ19</f>
        <v>NA</v>
      </c>
      <c r="AN16" s="98" t="str">
        <f>BaseDeCalcul!AK19</f>
        <v>NA</v>
      </c>
      <c r="AO16" s="98" t="str">
        <f>BaseDeCalcul!AL19</f>
        <v>NA</v>
      </c>
      <c r="AP16" s="98" t="str">
        <f>BaseDeCalcul!AM19</f>
        <v>NA</v>
      </c>
      <c r="AQ16" s="98" t="str">
        <f>BaseDeCalcul!AN19</f>
        <v>NA</v>
      </c>
      <c r="AR16" s="98" t="str">
        <f>BaseDeCalcul!AO19</f>
        <v>NT</v>
      </c>
      <c r="AS16" s="98" t="str">
        <f>BaseDeCalcul!AP19</f>
        <v>NT</v>
      </c>
      <c r="AT16" s="98" t="str">
        <f>BaseDeCalcul!AQ19</f>
        <v>NT</v>
      </c>
      <c r="AU16" s="99" t="str">
        <f>BaseDeCalcul!AV19</f>
        <v>NC</v>
      </c>
    </row>
    <row r="17" spans="1:47" ht="45" customHeight="1">
      <c r="A17" s="6">
        <v>3</v>
      </c>
      <c r="B17" s="94" t="str">
        <f>Criteres!B17</f>
        <v>Couleurs</v>
      </c>
      <c r="C17" s="92">
        <f>BaseDeCalcul!AR20</f>
        <v>14</v>
      </c>
      <c r="D17" s="92" t="str">
        <f>BaseDeCalcul!B20</f>
        <v>3.2</v>
      </c>
      <c r="E17" s="95" t="str">
        <f>Criteres!E17</f>
        <v>Dans chaque page web, le contraste entre la couleur du texte et la couleur de son arrière-plan est-il suffisamment élevé (hors cas particuliers) ?</v>
      </c>
      <c r="F17" s="92" t="str">
        <f>Criteres!D17</f>
        <v>AA</v>
      </c>
      <c r="G17" s="98" t="str">
        <f>BaseDeCalcul!D20</f>
        <v>C</v>
      </c>
      <c r="H17" s="98" t="str">
        <f>BaseDeCalcul!E20</f>
        <v>NA</v>
      </c>
      <c r="I17" s="98" t="str">
        <f>BaseDeCalcul!F20</f>
        <v>NA</v>
      </c>
      <c r="J17" s="98" t="str">
        <f>BaseDeCalcul!G20</f>
        <v>NA</v>
      </c>
      <c r="K17" s="98" t="str">
        <f>BaseDeCalcul!H20</f>
        <v>NA</v>
      </c>
      <c r="L17" s="98" t="str">
        <f>BaseDeCalcul!I20</f>
        <v>NA</v>
      </c>
      <c r="M17" s="98" t="str">
        <f>BaseDeCalcul!J20</f>
        <v>NA</v>
      </c>
      <c r="N17" s="98" t="str">
        <f>BaseDeCalcul!K20</f>
        <v>NA</v>
      </c>
      <c r="O17" s="98" t="str">
        <f>BaseDeCalcul!L20</f>
        <v>NA</v>
      </c>
      <c r="P17" s="98" t="str">
        <f>BaseDeCalcul!M20</f>
        <v>NA</v>
      </c>
      <c r="Q17" s="98" t="str">
        <f>BaseDeCalcul!N20</f>
        <v>NT</v>
      </c>
      <c r="R17" s="98" t="str">
        <f>BaseDeCalcul!O20</f>
        <v>NA</v>
      </c>
      <c r="S17" s="98" t="str">
        <f>BaseDeCalcul!P20</f>
        <v>NA</v>
      </c>
      <c r="T17" s="98" t="str">
        <f>BaseDeCalcul!Q20</f>
        <v>NA</v>
      </c>
      <c r="U17" s="98" t="str">
        <f>BaseDeCalcul!R20</f>
        <v>NA</v>
      </c>
      <c r="V17" s="98" t="str">
        <f>BaseDeCalcul!S20</f>
        <v>NA</v>
      </c>
      <c r="W17" s="98" t="str">
        <f>BaseDeCalcul!T20</f>
        <v>NA</v>
      </c>
      <c r="X17" s="98" t="str">
        <f>BaseDeCalcul!U20</f>
        <v>C</v>
      </c>
      <c r="Y17" s="98" t="str">
        <f>BaseDeCalcul!V20</f>
        <v>NA</v>
      </c>
      <c r="Z17" s="98" t="str">
        <f>BaseDeCalcul!W20</f>
        <v>NA</v>
      </c>
      <c r="AA17" s="98" t="str">
        <f>BaseDeCalcul!X20</f>
        <v>NA</v>
      </c>
      <c r="AB17" s="98" t="str">
        <f>BaseDeCalcul!Y20</f>
        <v>NA</v>
      </c>
      <c r="AC17" s="98" t="str">
        <f>BaseDeCalcul!Z20</f>
        <v>NA</v>
      </c>
      <c r="AD17" s="98" t="str">
        <f>BaseDeCalcul!AA20</f>
        <v>NC</v>
      </c>
      <c r="AE17" s="98" t="str">
        <f>BaseDeCalcul!AB20</f>
        <v>NT</v>
      </c>
      <c r="AF17" s="98" t="str">
        <f>BaseDeCalcul!AC20</f>
        <v>NA</v>
      </c>
      <c r="AG17" s="98" t="str">
        <f>BaseDeCalcul!AD20</f>
        <v>NA</v>
      </c>
      <c r="AH17" s="98" t="str">
        <f>BaseDeCalcul!AE20</f>
        <v>NA</v>
      </c>
      <c r="AI17" s="98" t="str">
        <f>BaseDeCalcul!AF20</f>
        <v>NA</v>
      </c>
      <c r="AJ17" s="98" t="str">
        <f>BaseDeCalcul!AG20</f>
        <v>NA</v>
      </c>
      <c r="AK17" s="98" t="str">
        <f>BaseDeCalcul!AH20</f>
        <v>NA</v>
      </c>
      <c r="AL17" s="98" t="str">
        <f>BaseDeCalcul!AI20</f>
        <v>NA</v>
      </c>
      <c r="AM17" s="98" t="str">
        <f>BaseDeCalcul!AJ20</f>
        <v>NA</v>
      </c>
      <c r="AN17" s="98" t="str">
        <f>BaseDeCalcul!AK20</f>
        <v>NA</v>
      </c>
      <c r="AO17" s="98" t="str">
        <f>BaseDeCalcul!AL20</f>
        <v>NA</v>
      </c>
      <c r="AP17" s="98" t="str">
        <f>BaseDeCalcul!AM20</f>
        <v>NA</v>
      </c>
      <c r="AQ17" s="98" t="str">
        <f>BaseDeCalcul!AN20</f>
        <v>NA</v>
      </c>
      <c r="AR17" s="98" t="str">
        <f>BaseDeCalcul!AO20</f>
        <v>NT</v>
      </c>
      <c r="AS17" s="98" t="str">
        <f>BaseDeCalcul!AP20</f>
        <v>NT</v>
      </c>
      <c r="AT17" s="98" t="str">
        <f>BaseDeCalcul!AQ20</f>
        <v>NT</v>
      </c>
      <c r="AU17" s="99" t="str">
        <f>BaseDeCalcul!AV20</f>
        <v>NC</v>
      </c>
    </row>
    <row r="18" spans="1:47" ht="45" customHeight="1">
      <c r="A18" s="6">
        <v>3</v>
      </c>
      <c r="B18" s="94" t="str">
        <f>Criteres!B18</f>
        <v>Couleurs</v>
      </c>
      <c r="C18" s="92">
        <f>BaseDeCalcul!AR21</f>
        <v>15</v>
      </c>
      <c r="D18" s="92" t="str">
        <f>BaseDeCalcul!B21</f>
        <v>3.3</v>
      </c>
      <c r="E18" s="95" t="str">
        <f>Criteres!E18</f>
        <v>Dans chaque page web, les couleurs utilisées dans les composants d'interface ou les éléments graphiques porteurs d'informations sont-elles suffisamment contrastées (hors cas particuliers ) ?</v>
      </c>
      <c r="F18" s="92" t="str">
        <f>Criteres!D18</f>
        <v>A</v>
      </c>
      <c r="G18" s="98" t="str">
        <f>BaseDeCalcul!D21</f>
        <v>C</v>
      </c>
      <c r="H18" s="98" t="str">
        <f>BaseDeCalcul!E21</f>
        <v>NA</v>
      </c>
      <c r="I18" s="98" t="str">
        <f>BaseDeCalcul!F21</f>
        <v>NA</v>
      </c>
      <c r="J18" s="98" t="str">
        <f>BaseDeCalcul!G21</f>
        <v>NA</v>
      </c>
      <c r="K18" s="98" t="str">
        <f>BaseDeCalcul!H21</f>
        <v>NA</v>
      </c>
      <c r="L18" s="98" t="str">
        <f>BaseDeCalcul!I21</f>
        <v>NA</v>
      </c>
      <c r="M18" s="98" t="str">
        <f>BaseDeCalcul!J21</f>
        <v>NA</v>
      </c>
      <c r="N18" s="98" t="str">
        <f>BaseDeCalcul!K21</f>
        <v>NA</v>
      </c>
      <c r="O18" s="98" t="str">
        <f>BaseDeCalcul!L21</f>
        <v>NA</v>
      </c>
      <c r="P18" s="98" t="str">
        <f>BaseDeCalcul!M21</f>
        <v>NA</v>
      </c>
      <c r="Q18" s="98" t="str">
        <f>BaseDeCalcul!N21</f>
        <v>NT</v>
      </c>
      <c r="R18" s="98" t="str">
        <f>BaseDeCalcul!O21</f>
        <v>NA</v>
      </c>
      <c r="S18" s="98" t="str">
        <f>BaseDeCalcul!P21</f>
        <v>NA</v>
      </c>
      <c r="T18" s="98" t="str">
        <f>BaseDeCalcul!Q21</f>
        <v>NA</v>
      </c>
      <c r="U18" s="98" t="str">
        <f>BaseDeCalcul!R21</f>
        <v>NA</v>
      </c>
      <c r="V18" s="98" t="str">
        <f>BaseDeCalcul!S21</f>
        <v>NA</v>
      </c>
      <c r="W18" s="98" t="str">
        <f>BaseDeCalcul!T21</f>
        <v>NA</v>
      </c>
      <c r="X18" s="98" t="str">
        <f>BaseDeCalcul!U21</f>
        <v>C</v>
      </c>
      <c r="Y18" s="98" t="str">
        <f>BaseDeCalcul!V21</f>
        <v>NA</v>
      </c>
      <c r="Z18" s="98" t="str">
        <f>BaseDeCalcul!W21</f>
        <v>NA</v>
      </c>
      <c r="AA18" s="98" t="str">
        <f>BaseDeCalcul!X21</f>
        <v>NA</v>
      </c>
      <c r="AB18" s="98" t="str">
        <f>BaseDeCalcul!Y21</f>
        <v>NA</v>
      </c>
      <c r="AC18" s="98" t="str">
        <f>BaseDeCalcul!Z21</f>
        <v>NA</v>
      </c>
      <c r="AD18" s="98" t="str">
        <f>BaseDeCalcul!AA21</f>
        <v>NA</v>
      </c>
      <c r="AE18" s="98" t="str">
        <f>BaseDeCalcul!AB21</f>
        <v>NT</v>
      </c>
      <c r="AF18" s="98" t="str">
        <f>BaseDeCalcul!AC21</f>
        <v>NA</v>
      </c>
      <c r="AG18" s="98" t="str">
        <f>BaseDeCalcul!AD21</f>
        <v>NA</v>
      </c>
      <c r="AH18" s="98" t="str">
        <f>BaseDeCalcul!AE21</f>
        <v>NA</v>
      </c>
      <c r="AI18" s="98" t="str">
        <f>BaseDeCalcul!AF21</f>
        <v>NA</v>
      </c>
      <c r="AJ18" s="98" t="str">
        <f>BaseDeCalcul!AG21</f>
        <v>NA</v>
      </c>
      <c r="AK18" s="98" t="str">
        <f>BaseDeCalcul!AH21</f>
        <v>NA</v>
      </c>
      <c r="AL18" s="98" t="str">
        <f>BaseDeCalcul!AI21</f>
        <v>NA</v>
      </c>
      <c r="AM18" s="98" t="str">
        <f>BaseDeCalcul!AJ21</f>
        <v>NA</v>
      </c>
      <c r="AN18" s="98" t="str">
        <f>BaseDeCalcul!AK21</f>
        <v>NA</v>
      </c>
      <c r="AO18" s="98" t="str">
        <f>BaseDeCalcul!AL21</f>
        <v>NA</v>
      </c>
      <c r="AP18" s="98" t="str">
        <f>BaseDeCalcul!AM21</f>
        <v>NA</v>
      </c>
      <c r="AQ18" s="98" t="str">
        <f>BaseDeCalcul!AN21</f>
        <v>NA</v>
      </c>
      <c r="AR18" s="98" t="str">
        <f>BaseDeCalcul!AO21</f>
        <v>NT</v>
      </c>
      <c r="AS18" s="98" t="str">
        <f>BaseDeCalcul!AP21</f>
        <v>NT</v>
      </c>
      <c r="AT18" s="98" t="str">
        <f>BaseDeCalcul!AQ21</f>
        <v>NT</v>
      </c>
      <c r="AU18" s="99" t="str">
        <f>BaseDeCalcul!AV21</f>
        <v>C</v>
      </c>
    </row>
    <row r="19" spans="1:47" ht="45" customHeight="1">
      <c r="A19" s="6">
        <v>3</v>
      </c>
      <c r="B19" s="94" t="str">
        <f>Criteres!B19</f>
        <v>Couleurs</v>
      </c>
      <c r="C19" s="92">
        <f>BaseDeCalcul!AR22</f>
        <v>16</v>
      </c>
      <c r="D19" s="92" t="str">
        <f>BaseDeCalcul!B22</f>
        <v>3.4</v>
      </c>
      <c r="E19" s="95" t="str">
        <f>Criteres!E19</f>
        <v>Dans chaque page Web, le contraste entre la couleur du texte et la couleur de son arrière-plan est-il amélioré (hors cas particuliers) ?</v>
      </c>
      <c r="F19" s="92" t="str">
        <f>Criteres!D19</f>
        <v>AAA</v>
      </c>
      <c r="G19" s="98" t="str">
        <f>BaseDeCalcul!D22</f>
        <v>NT</v>
      </c>
      <c r="H19" s="98" t="str">
        <f>BaseDeCalcul!E22</f>
        <v>NT</v>
      </c>
      <c r="I19" s="98" t="str">
        <f>BaseDeCalcul!F22</f>
        <v>NT</v>
      </c>
      <c r="J19" s="98" t="str">
        <f>BaseDeCalcul!G22</f>
        <v>NT</v>
      </c>
      <c r="K19" s="98" t="str">
        <f>BaseDeCalcul!H22</f>
        <v>NT</v>
      </c>
      <c r="L19" s="98" t="str">
        <f>BaseDeCalcul!I22</f>
        <v>NT</v>
      </c>
      <c r="M19" s="98" t="str">
        <f>BaseDeCalcul!J22</f>
        <v>NT</v>
      </c>
      <c r="N19" s="98" t="str">
        <f>BaseDeCalcul!K22</f>
        <v>NT</v>
      </c>
      <c r="O19" s="98" t="str">
        <f>BaseDeCalcul!L22</f>
        <v>NT</v>
      </c>
      <c r="P19" s="98" t="str">
        <f>BaseDeCalcul!M22</f>
        <v>NA</v>
      </c>
      <c r="Q19" s="98" t="str">
        <f>BaseDeCalcul!N22</f>
        <v>NT</v>
      </c>
      <c r="R19" s="98" t="str">
        <f>BaseDeCalcul!O22</f>
        <v>NT</v>
      </c>
      <c r="S19" s="98" t="str">
        <f>BaseDeCalcul!P22</f>
        <v>NT</v>
      </c>
      <c r="T19" s="98" t="str">
        <f>BaseDeCalcul!Q22</f>
        <v>NT</v>
      </c>
      <c r="U19" s="98" t="str">
        <f>BaseDeCalcul!R22</f>
        <v>NT</v>
      </c>
      <c r="V19" s="98" t="str">
        <f>BaseDeCalcul!S22</f>
        <v>NT</v>
      </c>
      <c r="W19" s="98" t="str">
        <f>BaseDeCalcul!T22</f>
        <v>NT</v>
      </c>
      <c r="X19" s="98" t="str">
        <f>BaseDeCalcul!U22</f>
        <v>NT</v>
      </c>
      <c r="Y19" s="98" t="str">
        <f>BaseDeCalcul!V22</f>
        <v>NT</v>
      </c>
      <c r="Z19" s="98" t="str">
        <f>BaseDeCalcul!W22</f>
        <v>NT</v>
      </c>
      <c r="AA19" s="98" t="str">
        <f>BaseDeCalcul!X22</f>
        <v>NT</v>
      </c>
      <c r="AB19" s="98" t="str">
        <f>BaseDeCalcul!Y22</f>
        <v>NT</v>
      </c>
      <c r="AC19" s="98" t="str">
        <f>BaseDeCalcul!Z22</f>
        <v>NT</v>
      </c>
      <c r="AD19" s="98" t="str">
        <f>BaseDeCalcul!AA22</f>
        <v>NT</v>
      </c>
      <c r="AE19" s="98" t="str">
        <f>BaseDeCalcul!AB22</f>
        <v>NT</v>
      </c>
      <c r="AF19" s="98" t="str">
        <f>BaseDeCalcul!AC22</f>
        <v>NT</v>
      </c>
      <c r="AG19" s="98" t="str">
        <f>BaseDeCalcul!AD22</f>
        <v>NT</v>
      </c>
      <c r="AH19" s="98" t="str">
        <f>BaseDeCalcul!AE22</f>
        <v>NT</v>
      </c>
      <c r="AI19" s="98" t="str">
        <f>BaseDeCalcul!AF22</f>
        <v>NT</v>
      </c>
      <c r="AJ19" s="98" t="str">
        <f>BaseDeCalcul!AG22</f>
        <v>NT</v>
      </c>
      <c r="AK19" s="98" t="str">
        <f>BaseDeCalcul!AH22</f>
        <v>NT</v>
      </c>
      <c r="AL19" s="98" t="str">
        <f>BaseDeCalcul!AI22</f>
        <v>NT</v>
      </c>
      <c r="AM19" s="98" t="str">
        <f>BaseDeCalcul!AJ22</f>
        <v>NT</v>
      </c>
      <c r="AN19" s="98" t="str">
        <f>BaseDeCalcul!AK22</f>
        <v>NT</v>
      </c>
      <c r="AO19" s="98" t="str">
        <f>BaseDeCalcul!AL22</f>
        <v>NT</v>
      </c>
      <c r="AP19" s="98" t="str">
        <f>BaseDeCalcul!AM22</f>
        <v>NT</v>
      </c>
      <c r="AQ19" s="98" t="str">
        <f>BaseDeCalcul!AN22</f>
        <v>NT</v>
      </c>
      <c r="AR19" s="98" t="str">
        <f>BaseDeCalcul!AO22</f>
        <v>NT</v>
      </c>
      <c r="AS19" s="98" t="str">
        <f>BaseDeCalcul!AP22</f>
        <v>NT</v>
      </c>
      <c r="AT19" s="98" t="str">
        <f>BaseDeCalcul!AQ22</f>
        <v>NT</v>
      </c>
      <c r="AU19" s="99" t="str">
        <f>BaseDeCalcul!AV22</f>
        <v>NA</v>
      </c>
    </row>
    <row r="20" spans="1:47" ht="45" customHeight="1">
      <c r="A20" s="6">
        <v>3</v>
      </c>
      <c r="B20" s="94" t="str">
        <f>Criteres!B20</f>
        <v>Multimédia</v>
      </c>
      <c r="C20" s="92">
        <f>BaseDeCalcul!AR23</f>
        <v>17</v>
      </c>
      <c r="D20" s="92" t="str">
        <f>BaseDeCalcul!B23</f>
        <v>4.1</v>
      </c>
      <c r="E20" s="95" t="str">
        <f>Criteres!E20</f>
        <v>Chaque média temporel pré-enregistré a-t-il, si nécessaire, une transcription textuelle ou une audiodescription (hors cas particuliers) ?</v>
      </c>
      <c r="F20" s="92" t="str">
        <f>Criteres!D20</f>
        <v>A</v>
      </c>
      <c r="G20" s="98" t="str">
        <f>BaseDeCalcul!D23</f>
        <v>NA</v>
      </c>
      <c r="H20" s="98" t="str">
        <f>BaseDeCalcul!E23</f>
        <v>NA</v>
      </c>
      <c r="I20" s="98" t="str">
        <f>BaseDeCalcul!F23</f>
        <v>NA</v>
      </c>
      <c r="J20" s="98" t="str">
        <f>BaseDeCalcul!G23</f>
        <v>NA</v>
      </c>
      <c r="K20" s="98" t="str">
        <f>BaseDeCalcul!H23</f>
        <v>NA</v>
      </c>
      <c r="L20" s="98" t="str">
        <f>BaseDeCalcul!I23</f>
        <v>NA</v>
      </c>
      <c r="M20" s="98" t="str">
        <f>BaseDeCalcul!J23</f>
        <v>NA</v>
      </c>
      <c r="N20" s="98" t="str">
        <f>BaseDeCalcul!K23</f>
        <v>NA</v>
      </c>
      <c r="O20" s="98" t="str">
        <f>BaseDeCalcul!L23</f>
        <v>NA</v>
      </c>
      <c r="P20" s="98" t="str">
        <f>BaseDeCalcul!M23</f>
        <v>NA</v>
      </c>
      <c r="Q20" s="98" t="str">
        <f>BaseDeCalcul!N23</f>
        <v>NT</v>
      </c>
      <c r="R20" s="98" t="str">
        <f>BaseDeCalcul!O23</f>
        <v>NA</v>
      </c>
      <c r="S20" s="98" t="str">
        <f>BaseDeCalcul!P23</f>
        <v>NA</v>
      </c>
      <c r="T20" s="98" t="str">
        <f>BaseDeCalcul!Q23</f>
        <v>NA</v>
      </c>
      <c r="U20" s="98" t="str">
        <f>BaseDeCalcul!R23</f>
        <v>NA</v>
      </c>
      <c r="V20" s="98" t="str">
        <f>BaseDeCalcul!S23</f>
        <v>NA</v>
      </c>
      <c r="W20" s="98" t="str">
        <f>BaseDeCalcul!T23</f>
        <v>NA</v>
      </c>
      <c r="X20" s="98" t="str">
        <f>BaseDeCalcul!U23</f>
        <v>NA</v>
      </c>
      <c r="Y20" s="98" t="str">
        <f>BaseDeCalcul!V23</f>
        <v>NA</v>
      </c>
      <c r="Z20" s="98" t="str">
        <f>BaseDeCalcul!W23</f>
        <v>NA</v>
      </c>
      <c r="AA20" s="98" t="str">
        <f>BaseDeCalcul!X23</f>
        <v>NA</v>
      </c>
      <c r="AB20" s="98" t="str">
        <f>BaseDeCalcul!Y23</f>
        <v>NA</v>
      </c>
      <c r="AC20" s="98" t="str">
        <f>BaseDeCalcul!Z23</f>
        <v>NA</v>
      </c>
      <c r="AD20" s="98" t="str">
        <f>BaseDeCalcul!AA23</f>
        <v>NA</v>
      </c>
      <c r="AE20" s="98" t="str">
        <f>BaseDeCalcul!AB23</f>
        <v>NT</v>
      </c>
      <c r="AF20" s="98" t="str">
        <f>BaseDeCalcul!AC23</f>
        <v>NA</v>
      </c>
      <c r="AG20" s="98" t="str">
        <f>BaseDeCalcul!AD23</f>
        <v>NA</v>
      </c>
      <c r="AH20" s="98" t="str">
        <f>BaseDeCalcul!AE23</f>
        <v>NA</v>
      </c>
      <c r="AI20" s="98" t="str">
        <f>BaseDeCalcul!AF23</f>
        <v>NA</v>
      </c>
      <c r="AJ20" s="98" t="str">
        <f>BaseDeCalcul!AG23</f>
        <v>NA</v>
      </c>
      <c r="AK20" s="98" t="str">
        <f>BaseDeCalcul!AH23</f>
        <v>NA</v>
      </c>
      <c r="AL20" s="98" t="str">
        <f>BaseDeCalcul!AI23</f>
        <v>NA</v>
      </c>
      <c r="AM20" s="98" t="str">
        <f>BaseDeCalcul!AJ23</f>
        <v>NA</v>
      </c>
      <c r="AN20" s="98" t="str">
        <f>BaseDeCalcul!AK23</f>
        <v>NA</v>
      </c>
      <c r="AO20" s="98" t="str">
        <f>BaseDeCalcul!AL23</f>
        <v>NA</v>
      </c>
      <c r="AP20" s="98" t="str">
        <f>BaseDeCalcul!AM23</f>
        <v>NA</v>
      </c>
      <c r="AQ20" s="98" t="str">
        <f>BaseDeCalcul!AN23</f>
        <v>NA</v>
      </c>
      <c r="AR20" s="98" t="str">
        <f>BaseDeCalcul!AO23</f>
        <v>NT</v>
      </c>
      <c r="AS20" s="98" t="str">
        <f>BaseDeCalcul!AP23</f>
        <v>NT</v>
      </c>
      <c r="AT20" s="98" t="str">
        <f>BaseDeCalcul!AQ23</f>
        <v>NT</v>
      </c>
      <c r="AU20" s="99" t="str">
        <f>BaseDeCalcul!AV23</f>
        <v>NA</v>
      </c>
    </row>
    <row r="21" spans="1:47" ht="45" customHeight="1">
      <c r="A21" s="6">
        <v>4</v>
      </c>
      <c r="B21" s="94" t="str">
        <f>Criteres!B21</f>
        <v>Multimédia</v>
      </c>
      <c r="C21" s="92">
        <f>BaseDeCalcul!AR24</f>
        <v>18</v>
      </c>
      <c r="D21" s="92" t="str">
        <f>BaseDeCalcul!B24</f>
        <v>4.2</v>
      </c>
      <c r="E21" s="95" t="str">
        <f>Criteres!E21</f>
        <v>Pour chaque média temporel pré-enregistré ayant une transcription textuelle ou une audiodescription synchronisée, celles-ci sont-elles pertinentes (hors cas particuliers) ?</v>
      </c>
      <c r="F21" s="92" t="str">
        <f>Criteres!D21</f>
        <v>A</v>
      </c>
      <c r="G21" s="98" t="str">
        <f>BaseDeCalcul!D24</f>
        <v>NA</v>
      </c>
      <c r="H21" s="98" t="str">
        <f>BaseDeCalcul!E24</f>
        <v>NA</v>
      </c>
      <c r="I21" s="98" t="str">
        <f>BaseDeCalcul!F24</f>
        <v>NA</v>
      </c>
      <c r="J21" s="98" t="str">
        <f>BaseDeCalcul!G24</f>
        <v>NA</v>
      </c>
      <c r="K21" s="98" t="str">
        <f>BaseDeCalcul!H24</f>
        <v>NA</v>
      </c>
      <c r="L21" s="98" t="str">
        <f>BaseDeCalcul!I24</f>
        <v>NA</v>
      </c>
      <c r="M21" s="98" t="str">
        <f>BaseDeCalcul!J24</f>
        <v>NA</v>
      </c>
      <c r="N21" s="98" t="str">
        <f>BaseDeCalcul!K24</f>
        <v>NA</v>
      </c>
      <c r="O21" s="98" t="str">
        <f>BaseDeCalcul!L24</f>
        <v>NA</v>
      </c>
      <c r="P21" s="98" t="str">
        <f>BaseDeCalcul!M24</f>
        <v>NA</v>
      </c>
      <c r="Q21" s="98" t="str">
        <f>BaseDeCalcul!N24</f>
        <v>NT</v>
      </c>
      <c r="R21" s="98" t="str">
        <f>BaseDeCalcul!O24</f>
        <v>NA</v>
      </c>
      <c r="S21" s="98" t="str">
        <f>BaseDeCalcul!P24</f>
        <v>NA</v>
      </c>
      <c r="T21" s="98" t="str">
        <f>BaseDeCalcul!Q24</f>
        <v>NA</v>
      </c>
      <c r="U21" s="98" t="str">
        <f>BaseDeCalcul!R24</f>
        <v>NA</v>
      </c>
      <c r="V21" s="98" t="str">
        <f>BaseDeCalcul!S24</f>
        <v>NA</v>
      </c>
      <c r="W21" s="98" t="str">
        <f>BaseDeCalcul!T24</f>
        <v>NA</v>
      </c>
      <c r="X21" s="98" t="str">
        <f>BaseDeCalcul!U24</f>
        <v>NA</v>
      </c>
      <c r="Y21" s="98" t="str">
        <f>BaseDeCalcul!V24</f>
        <v>NA</v>
      </c>
      <c r="Z21" s="98" t="str">
        <f>BaseDeCalcul!W24</f>
        <v>NA</v>
      </c>
      <c r="AA21" s="98" t="str">
        <f>BaseDeCalcul!X24</f>
        <v>NA</v>
      </c>
      <c r="AB21" s="98" t="str">
        <f>BaseDeCalcul!Y24</f>
        <v>NA</v>
      </c>
      <c r="AC21" s="98" t="str">
        <f>BaseDeCalcul!Z24</f>
        <v>NA</v>
      </c>
      <c r="AD21" s="98" t="str">
        <f>BaseDeCalcul!AA24</f>
        <v>NA</v>
      </c>
      <c r="AE21" s="98" t="str">
        <f>BaseDeCalcul!AB24</f>
        <v>NT</v>
      </c>
      <c r="AF21" s="98" t="str">
        <f>BaseDeCalcul!AC24</f>
        <v>NA</v>
      </c>
      <c r="AG21" s="98" t="str">
        <f>BaseDeCalcul!AD24</f>
        <v>NA</v>
      </c>
      <c r="AH21" s="98" t="str">
        <f>BaseDeCalcul!AE24</f>
        <v>NA</v>
      </c>
      <c r="AI21" s="98" t="str">
        <f>BaseDeCalcul!AF24</f>
        <v>NA</v>
      </c>
      <c r="AJ21" s="98" t="str">
        <f>BaseDeCalcul!AG24</f>
        <v>NA</v>
      </c>
      <c r="AK21" s="98" t="str">
        <f>BaseDeCalcul!AH24</f>
        <v>NA</v>
      </c>
      <c r="AL21" s="98" t="str">
        <f>BaseDeCalcul!AI24</f>
        <v>NA</v>
      </c>
      <c r="AM21" s="98" t="str">
        <f>BaseDeCalcul!AJ24</f>
        <v>NA</v>
      </c>
      <c r="AN21" s="98" t="str">
        <f>BaseDeCalcul!AK24</f>
        <v>NA</v>
      </c>
      <c r="AO21" s="98" t="str">
        <f>BaseDeCalcul!AL24</f>
        <v>NA</v>
      </c>
      <c r="AP21" s="98" t="str">
        <f>BaseDeCalcul!AM24</f>
        <v>NA</v>
      </c>
      <c r="AQ21" s="98" t="str">
        <f>BaseDeCalcul!AN24</f>
        <v>NA</v>
      </c>
      <c r="AR21" s="98" t="str">
        <f>BaseDeCalcul!AO24</f>
        <v>NT</v>
      </c>
      <c r="AS21" s="98" t="str">
        <f>BaseDeCalcul!AP24</f>
        <v>NT</v>
      </c>
      <c r="AT21" s="98" t="str">
        <f>BaseDeCalcul!AQ24</f>
        <v>NT</v>
      </c>
      <c r="AU21" s="99" t="str">
        <f>BaseDeCalcul!AV24</f>
        <v>NA</v>
      </c>
    </row>
    <row r="22" spans="1:47" ht="45" customHeight="1">
      <c r="A22" s="6">
        <v>4</v>
      </c>
      <c r="B22" s="94" t="str">
        <f>Criteres!B22</f>
        <v>Multimédia</v>
      </c>
      <c r="C22" s="92">
        <f>BaseDeCalcul!AR25</f>
        <v>19</v>
      </c>
      <c r="D22" s="92" t="str">
        <f>BaseDeCalcul!B25</f>
        <v>4.3</v>
      </c>
      <c r="E22" s="95" t="str">
        <f>Criteres!E22</f>
        <v>Chaque média temporel synchronisé pré-enregistré a-t-il, si nécessaire, des sous-titres synchronisés (hors cas particuliers) ?</v>
      </c>
      <c r="F22" s="92" t="str">
        <f>Criteres!D22</f>
        <v>A</v>
      </c>
      <c r="G22" s="98" t="str">
        <f>BaseDeCalcul!D25</f>
        <v>NA</v>
      </c>
      <c r="H22" s="98" t="str">
        <f>BaseDeCalcul!E25</f>
        <v>NA</v>
      </c>
      <c r="I22" s="98" t="str">
        <f>BaseDeCalcul!F25</f>
        <v>NA</v>
      </c>
      <c r="J22" s="98" t="str">
        <f>BaseDeCalcul!G25</f>
        <v>NA</v>
      </c>
      <c r="K22" s="98" t="str">
        <f>BaseDeCalcul!H25</f>
        <v>NA</v>
      </c>
      <c r="L22" s="98" t="str">
        <f>BaseDeCalcul!I25</f>
        <v>NA</v>
      </c>
      <c r="M22" s="98" t="str">
        <f>BaseDeCalcul!J25</f>
        <v>NA</v>
      </c>
      <c r="N22" s="98" t="str">
        <f>BaseDeCalcul!K25</f>
        <v>NA</v>
      </c>
      <c r="O22" s="98" t="str">
        <f>BaseDeCalcul!L25</f>
        <v>NA</v>
      </c>
      <c r="P22" s="98" t="str">
        <f>BaseDeCalcul!M25</f>
        <v>NA</v>
      </c>
      <c r="Q22" s="98" t="str">
        <f>BaseDeCalcul!N25</f>
        <v>NT</v>
      </c>
      <c r="R22" s="98" t="str">
        <f>BaseDeCalcul!O25</f>
        <v>NA</v>
      </c>
      <c r="S22" s="98" t="str">
        <f>BaseDeCalcul!P25</f>
        <v>NA</v>
      </c>
      <c r="T22" s="98" t="str">
        <f>BaseDeCalcul!Q25</f>
        <v>NA</v>
      </c>
      <c r="U22" s="98" t="str">
        <f>BaseDeCalcul!R25</f>
        <v>NA</v>
      </c>
      <c r="V22" s="98" t="str">
        <f>BaseDeCalcul!S25</f>
        <v>NA</v>
      </c>
      <c r="W22" s="98" t="str">
        <f>BaseDeCalcul!T25</f>
        <v>NA</v>
      </c>
      <c r="X22" s="98" t="str">
        <f>BaseDeCalcul!U25</f>
        <v>NA</v>
      </c>
      <c r="Y22" s="98" t="str">
        <f>BaseDeCalcul!V25</f>
        <v>NA</v>
      </c>
      <c r="Z22" s="98" t="str">
        <f>BaseDeCalcul!W25</f>
        <v>NA</v>
      </c>
      <c r="AA22" s="98" t="str">
        <f>BaseDeCalcul!X25</f>
        <v>NA</v>
      </c>
      <c r="AB22" s="98" t="str">
        <f>BaseDeCalcul!Y25</f>
        <v>NA</v>
      </c>
      <c r="AC22" s="98" t="str">
        <f>BaseDeCalcul!Z25</f>
        <v>NA</v>
      </c>
      <c r="AD22" s="98" t="str">
        <f>BaseDeCalcul!AA25</f>
        <v>NA</v>
      </c>
      <c r="AE22" s="98" t="str">
        <f>BaseDeCalcul!AB25</f>
        <v>NT</v>
      </c>
      <c r="AF22" s="98" t="str">
        <f>BaseDeCalcul!AC25</f>
        <v>NA</v>
      </c>
      <c r="AG22" s="98" t="str">
        <f>BaseDeCalcul!AD25</f>
        <v>NA</v>
      </c>
      <c r="AH22" s="98" t="str">
        <f>BaseDeCalcul!AE25</f>
        <v>NA</v>
      </c>
      <c r="AI22" s="98" t="str">
        <f>BaseDeCalcul!AF25</f>
        <v>NA</v>
      </c>
      <c r="AJ22" s="98" t="str">
        <f>BaseDeCalcul!AG25</f>
        <v>NA</v>
      </c>
      <c r="AK22" s="98" t="str">
        <f>BaseDeCalcul!AH25</f>
        <v>NA</v>
      </c>
      <c r="AL22" s="98" t="str">
        <f>BaseDeCalcul!AI25</f>
        <v>NA</v>
      </c>
      <c r="AM22" s="98" t="str">
        <f>BaseDeCalcul!AJ25</f>
        <v>NA</v>
      </c>
      <c r="AN22" s="98" t="str">
        <f>BaseDeCalcul!AK25</f>
        <v>NA</v>
      </c>
      <c r="AO22" s="98" t="str">
        <f>BaseDeCalcul!AL25</f>
        <v>NA</v>
      </c>
      <c r="AP22" s="98" t="str">
        <f>BaseDeCalcul!AM25</f>
        <v>NA</v>
      </c>
      <c r="AQ22" s="98" t="str">
        <f>BaseDeCalcul!AN25</f>
        <v>NA</v>
      </c>
      <c r="AR22" s="98" t="str">
        <f>BaseDeCalcul!AO25</f>
        <v>NT</v>
      </c>
      <c r="AS22" s="98" t="str">
        <f>BaseDeCalcul!AP25</f>
        <v>NT</v>
      </c>
      <c r="AT22" s="98" t="str">
        <f>BaseDeCalcul!AQ25</f>
        <v>NT</v>
      </c>
      <c r="AU22" s="99" t="str">
        <f>BaseDeCalcul!AV25</f>
        <v>NA</v>
      </c>
    </row>
    <row r="23" spans="1:47" ht="45" customHeight="1">
      <c r="A23" s="6">
        <v>4</v>
      </c>
      <c r="B23" s="94" t="str">
        <f>Criteres!B23</f>
        <v>Multimédia</v>
      </c>
      <c r="C23" s="92">
        <f>BaseDeCalcul!AR26</f>
        <v>20</v>
      </c>
      <c r="D23" s="92" t="str">
        <f>BaseDeCalcul!B26</f>
        <v>4.4</v>
      </c>
      <c r="E23" s="95" t="str">
        <f>Criteres!E23</f>
        <v>Pour chaque média temporel synchronisé pré-enregistré ayant des sous-titres synchronisés, ces sous-titres sont-ils pertinents ?</v>
      </c>
      <c r="F23" s="92" t="str">
        <f>Criteres!D23</f>
        <v>A</v>
      </c>
      <c r="G23" s="98" t="str">
        <f>BaseDeCalcul!D26</f>
        <v>NA</v>
      </c>
      <c r="H23" s="98" t="str">
        <f>BaseDeCalcul!E26</f>
        <v>NA</v>
      </c>
      <c r="I23" s="98" t="str">
        <f>BaseDeCalcul!F26</f>
        <v>NA</v>
      </c>
      <c r="J23" s="98" t="str">
        <f>BaseDeCalcul!G26</f>
        <v>NA</v>
      </c>
      <c r="K23" s="98" t="str">
        <f>BaseDeCalcul!H26</f>
        <v>NA</v>
      </c>
      <c r="L23" s="98" t="str">
        <f>BaseDeCalcul!I26</f>
        <v>NA</v>
      </c>
      <c r="M23" s="98" t="str">
        <f>BaseDeCalcul!J26</f>
        <v>NA</v>
      </c>
      <c r="N23" s="98" t="str">
        <f>BaseDeCalcul!K26</f>
        <v>NA</v>
      </c>
      <c r="O23" s="98" t="str">
        <f>BaseDeCalcul!L26</f>
        <v>NA</v>
      </c>
      <c r="P23" s="98" t="str">
        <f>BaseDeCalcul!M26</f>
        <v>NA</v>
      </c>
      <c r="Q23" s="98" t="str">
        <f>BaseDeCalcul!N26</f>
        <v>NT</v>
      </c>
      <c r="R23" s="98" t="str">
        <f>BaseDeCalcul!O26</f>
        <v>NA</v>
      </c>
      <c r="S23" s="98" t="str">
        <f>BaseDeCalcul!P26</f>
        <v>NA</v>
      </c>
      <c r="T23" s="98" t="str">
        <f>BaseDeCalcul!Q26</f>
        <v>NA</v>
      </c>
      <c r="U23" s="98" t="str">
        <f>BaseDeCalcul!R26</f>
        <v>NA</v>
      </c>
      <c r="V23" s="98" t="str">
        <f>BaseDeCalcul!S26</f>
        <v>NA</v>
      </c>
      <c r="W23" s="98" t="str">
        <f>BaseDeCalcul!T26</f>
        <v>NA</v>
      </c>
      <c r="X23" s="98" t="str">
        <f>BaseDeCalcul!U26</f>
        <v>NA</v>
      </c>
      <c r="Y23" s="98" t="str">
        <f>BaseDeCalcul!V26</f>
        <v>NA</v>
      </c>
      <c r="Z23" s="98" t="str">
        <f>BaseDeCalcul!W26</f>
        <v>NA</v>
      </c>
      <c r="AA23" s="98" t="str">
        <f>BaseDeCalcul!X26</f>
        <v>NA</v>
      </c>
      <c r="AB23" s="98" t="str">
        <f>BaseDeCalcul!Y26</f>
        <v>NA</v>
      </c>
      <c r="AC23" s="98" t="str">
        <f>BaseDeCalcul!Z26</f>
        <v>NA</v>
      </c>
      <c r="AD23" s="98" t="str">
        <f>BaseDeCalcul!AA26</f>
        <v>NA</v>
      </c>
      <c r="AE23" s="98" t="str">
        <f>BaseDeCalcul!AB26</f>
        <v>NT</v>
      </c>
      <c r="AF23" s="98" t="str">
        <f>BaseDeCalcul!AC26</f>
        <v>NA</v>
      </c>
      <c r="AG23" s="98" t="str">
        <f>BaseDeCalcul!AD26</f>
        <v>NA</v>
      </c>
      <c r="AH23" s="98" t="str">
        <f>BaseDeCalcul!AE26</f>
        <v>NA</v>
      </c>
      <c r="AI23" s="98" t="str">
        <f>BaseDeCalcul!AF26</f>
        <v>NA</v>
      </c>
      <c r="AJ23" s="98" t="str">
        <f>BaseDeCalcul!AG26</f>
        <v>NA</v>
      </c>
      <c r="AK23" s="98" t="str">
        <f>BaseDeCalcul!AH26</f>
        <v>NA</v>
      </c>
      <c r="AL23" s="98" t="str">
        <f>BaseDeCalcul!AI26</f>
        <v>NA</v>
      </c>
      <c r="AM23" s="98" t="str">
        <f>BaseDeCalcul!AJ26</f>
        <v>NA</v>
      </c>
      <c r="AN23" s="98" t="str">
        <f>BaseDeCalcul!AK26</f>
        <v>NA</v>
      </c>
      <c r="AO23" s="98" t="str">
        <f>BaseDeCalcul!AL26</f>
        <v>NA</v>
      </c>
      <c r="AP23" s="98" t="str">
        <f>BaseDeCalcul!AM26</f>
        <v>NA</v>
      </c>
      <c r="AQ23" s="98" t="str">
        <f>BaseDeCalcul!AN26</f>
        <v>NA</v>
      </c>
      <c r="AR23" s="98" t="str">
        <f>BaseDeCalcul!AO26</f>
        <v>NT</v>
      </c>
      <c r="AS23" s="98" t="str">
        <f>BaseDeCalcul!AP26</f>
        <v>NT</v>
      </c>
      <c r="AT23" s="98" t="str">
        <f>BaseDeCalcul!AQ26</f>
        <v>NT</v>
      </c>
      <c r="AU23" s="99" t="str">
        <f>BaseDeCalcul!AV26</f>
        <v>NA</v>
      </c>
    </row>
    <row r="24" spans="1:47" ht="45" customHeight="1">
      <c r="A24" s="6">
        <v>4</v>
      </c>
      <c r="B24" s="94" t="str">
        <f>Criteres!B24</f>
        <v>Multimédia</v>
      </c>
      <c r="C24" s="92">
        <f>BaseDeCalcul!AR27</f>
        <v>21</v>
      </c>
      <c r="D24" s="92" t="str">
        <f>BaseDeCalcul!B27</f>
        <v>4.5</v>
      </c>
      <c r="E24" s="95" t="str">
        <f>Criteres!E24</f>
        <v>Chaque média temporel pré-enregistré a-t-il, si nécessaire, une audiodescription synchronisée (hors cas particuliers) ?</v>
      </c>
      <c r="F24" s="92" t="str">
        <f>Criteres!D24</f>
        <v>AA</v>
      </c>
      <c r="G24" s="98" t="str">
        <f>BaseDeCalcul!D27</f>
        <v>NA</v>
      </c>
      <c r="H24" s="98" t="str">
        <f>BaseDeCalcul!E27</f>
        <v>NA</v>
      </c>
      <c r="I24" s="98" t="str">
        <f>BaseDeCalcul!F27</f>
        <v>NA</v>
      </c>
      <c r="J24" s="98" t="str">
        <f>BaseDeCalcul!G27</f>
        <v>NA</v>
      </c>
      <c r="K24" s="98" t="str">
        <f>BaseDeCalcul!H27</f>
        <v>NA</v>
      </c>
      <c r="L24" s="98" t="str">
        <f>BaseDeCalcul!I27</f>
        <v>NA</v>
      </c>
      <c r="M24" s="98" t="str">
        <f>BaseDeCalcul!J27</f>
        <v>NA</v>
      </c>
      <c r="N24" s="98" t="str">
        <f>BaseDeCalcul!K27</f>
        <v>NA</v>
      </c>
      <c r="O24" s="98" t="str">
        <f>BaseDeCalcul!L27</f>
        <v>NA</v>
      </c>
      <c r="P24" s="98" t="str">
        <f>BaseDeCalcul!M27</f>
        <v>NA</v>
      </c>
      <c r="Q24" s="98" t="str">
        <f>BaseDeCalcul!N27</f>
        <v>NT</v>
      </c>
      <c r="R24" s="98" t="str">
        <f>BaseDeCalcul!O27</f>
        <v>NA</v>
      </c>
      <c r="S24" s="98" t="str">
        <f>BaseDeCalcul!P27</f>
        <v>NA</v>
      </c>
      <c r="T24" s="98" t="str">
        <f>BaseDeCalcul!Q27</f>
        <v>NA</v>
      </c>
      <c r="U24" s="98" t="str">
        <f>BaseDeCalcul!R27</f>
        <v>NA</v>
      </c>
      <c r="V24" s="98" t="str">
        <f>BaseDeCalcul!S27</f>
        <v>NA</v>
      </c>
      <c r="W24" s="98" t="str">
        <f>BaseDeCalcul!T27</f>
        <v>NA</v>
      </c>
      <c r="X24" s="98" t="str">
        <f>BaseDeCalcul!U27</f>
        <v>NA</v>
      </c>
      <c r="Y24" s="98" t="str">
        <f>BaseDeCalcul!V27</f>
        <v>NA</v>
      </c>
      <c r="Z24" s="98" t="str">
        <f>BaseDeCalcul!W27</f>
        <v>NA</v>
      </c>
      <c r="AA24" s="98" t="str">
        <f>BaseDeCalcul!X27</f>
        <v>NA</v>
      </c>
      <c r="AB24" s="98" t="str">
        <f>BaseDeCalcul!Y27</f>
        <v>NA</v>
      </c>
      <c r="AC24" s="98" t="str">
        <f>BaseDeCalcul!Z27</f>
        <v>NA</v>
      </c>
      <c r="AD24" s="98" t="str">
        <f>BaseDeCalcul!AA27</f>
        <v>NA</v>
      </c>
      <c r="AE24" s="98" t="str">
        <f>BaseDeCalcul!AB27</f>
        <v>NT</v>
      </c>
      <c r="AF24" s="98" t="str">
        <f>BaseDeCalcul!AC27</f>
        <v>NA</v>
      </c>
      <c r="AG24" s="98" t="str">
        <f>BaseDeCalcul!AD27</f>
        <v>NA</v>
      </c>
      <c r="AH24" s="98" t="str">
        <f>BaseDeCalcul!AE27</f>
        <v>NA</v>
      </c>
      <c r="AI24" s="98" t="str">
        <f>BaseDeCalcul!AF27</f>
        <v>NA</v>
      </c>
      <c r="AJ24" s="98" t="str">
        <f>BaseDeCalcul!AG27</f>
        <v>NA</v>
      </c>
      <c r="AK24" s="98" t="str">
        <f>BaseDeCalcul!AH27</f>
        <v>NA</v>
      </c>
      <c r="AL24" s="98" t="str">
        <f>BaseDeCalcul!AI27</f>
        <v>NA</v>
      </c>
      <c r="AM24" s="98" t="str">
        <f>BaseDeCalcul!AJ27</f>
        <v>NA</v>
      </c>
      <c r="AN24" s="98" t="str">
        <f>BaseDeCalcul!AK27</f>
        <v>NA</v>
      </c>
      <c r="AO24" s="98" t="str">
        <f>BaseDeCalcul!AL27</f>
        <v>NA</v>
      </c>
      <c r="AP24" s="98" t="str">
        <f>BaseDeCalcul!AM27</f>
        <v>NA</v>
      </c>
      <c r="AQ24" s="98" t="str">
        <f>BaseDeCalcul!AN27</f>
        <v>NA</v>
      </c>
      <c r="AR24" s="98" t="str">
        <f>BaseDeCalcul!AO27</f>
        <v>NT</v>
      </c>
      <c r="AS24" s="98" t="str">
        <f>BaseDeCalcul!AP27</f>
        <v>NT</v>
      </c>
      <c r="AT24" s="98" t="str">
        <f>BaseDeCalcul!AQ27</f>
        <v>NT</v>
      </c>
      <c r="AU24" s="99" t="str">
        <f>BaseDeCalcul!AV27</f>
        <v>NA</v>
      </c>
    </row>
    <row r="25" spans="1:47" ht="45" customHeight="1">
      <c r="A25" s="6">
        <v>4</v>
      </c>
      <c r="B25" s="94" t="str">
        <f>Criteres!B25</f>
        <v>Multimédia</v>
      </c>
      <c r="C25" s="92">
        <f>BaseDeCalcul!AR28</f>
        <v>22</v>
      </c>
      <c r="D25" s="92" t="str">
        <f>BaseDeCalcul!B28</f>
        <v>4.6</v>
      </c>
      <c r="E25" s="95" t="str">
        <f>Criteres!E25</f>
        <v>Pour chaque média temporel pré-enregistré ayant une audiodescription synchronisée, celle-ci est-elle pertinente ?</v>
      </c>
      <c r="F25" s="92" t="str">
        <f>Criteres!D25</f>
        <v>AA</v>
      </c>
      <c r="G25" s="98" t="str">
        <f>BaseDeCalcul!D28</f>
        <v>NA</v>
      </c>
      <c r="H25" s="98" t="str">
        <f>BaseDeCalcul!E28</f>
        <v>NA</v>
      </c>
      <c r="I25" s="98" t="str">
        <f>BaseDeCalcul!F28</f>
        <v>NA</v>
      </c>
      <c r="J25" s="98" t="str">
        <f>BaseDeCalcul!G28</f>
        <v>NA</v>
      </c>
      <c r="K25" s="98" t="str">
        <f>BaseDeCalcul!H28</f>
        <v>NA</v>
      </c>
      <c r="L25" s="98" t="str">
        <f>BaseDeCalcul!I28</f>
        <v>NA</v>
      </c>
      <c r="M25" s="98" t="str">
        <f>BaseDeCalcul!J28</f>
        <v>NA</v>
      </c>
      <c r="N25" s="98" t="str">
        <f>BaseDeCalcul!K28</f>
        <v>NA</v>
      </c>
      <c r="O25" s="98" t="str">
        <f>BaseDeCalcul!L28</f>
        <v>NA</v>
      </c>
      <c r="P25" s="98" t="str">
        <f>BaseDeCalcul!M28</f>
        <v>NA</v>
      </c>
      <c r="Q25" s="98" t="str">
        <f>BaseDeCalcul!N28</f>
        <v>NT</v>
      </c>
      <c r="R25" s="98" t="str">
        <f>BaseDeCalcul!O28</f>
        <v>NA</v>
      </c>
      <c r="S25" s="98" t="str">
        <f>BaseDeCalcul!P28</f>
        <v>NA</v>
      </c>
      <c r="T25" s="98" t="str">
        <f>BaseDeCalcul!Q28</f>
        <v>NA</v>
      </c>
      <c r="U25" s="98" t="str">
        <f>BaseDeCalcul!R28</f>
        <v>NA</v>
      </c>
      <c r="V25" s="98" t="str">
        <f>BaseDeCalcul!S28</f>
        <v>NA</v>
      </c>
      <c r="W25" s="98" t="str">
        <f>BaseDeCalcul!T28</f>
        <v>NA</v>
      </c>
      <c r="X25" s="98" t="str">
        <f>BaseDeCalcul!U28</f>
        <v>NA</v>
      </c>
      <c r="Y25" s="98" t="str">
        <f>BaseDeCalcul!V28</f>
        <v>NA</v>
      </c>
      <c r="Z25" s="98" t="str">
        <f>BaseDeCalcul!W28</f>
        <v>NA</v>
      </c>
      <c r="AA25" s="98" t="str">
        <f>BaseDeCalcul!X28</f>
        <v>NA</v>
      </c>
      <c r="AB25" s="98" t="str">
        <f>BaseDeCalcul!Y28</f>
        <v>NA</v>
      </c>
      <c r="AC25" s="98" t="str">
        <f>BaseDeCalcul!Z28</f>
        <v>NA</v>
      </c>
      <c r="AD25" s="98" t="str">
        <f>BaseDeCalcul!AA28</f>
        <v>NA</v>
      </c>
      <c r="AE25" s="98" t="str">
        <f>BaseDeCalcul!AB28</f>
        <v>NT</v>
      </c>
      <c r="AF25" s="98" t="str">
        <f>BaseDeCalcul!AC28</f>
        <v>NA</v>
      </c>
      <c r="AG25" s="98" t="str">
        <f>BaseDeCalcul!AD28</f>
        <v>NA</v>
      </c>
      <c r="AH25" s="98" t="str">
        <f>BaseDeCalcul!AE28</f>
        <v>NA</v>
      </c>
      <c r="AI25" s="98" t="str">
        <f>BaseDeCalcul!AF28</f>
        <v>NA</v>
      </c>
      <c r="AJ25" s="98" t="str">
        <f>BaseDeCalcul!AG28</f>
        <v>NA</v>
      </c>
      <c r="AK25" s="98" t="str">
        <f>BaseDeCalcul!AH28</f>
        <v>NA</v>
      </c>
      <c r="AL25" s="98" t="str">
        <f>BaseDeCalcul!AI28</f>
        <v>NA</v>
      </c>
      <c r="AM25" s="98" t="str">
        <f>BaseDeCalcul!AJ28</f>
        <v>NA</v>
      </c>
      <c r="AN25" s="98" t="str">
        <f>BaseDeCalcul!AK28</f>
        <v>NA</v>
      </c>
      <c r="AO25" s="98" t="str">
        <f>BaseDeCalcul!AL28</f>
        <v>NA</v>
      </c>
      <c r="AP25" s="98" t="str">
        <f>BaseDeCalcul!AM28</f>
        <v>NA</v>
      </c>
      <c r="AQ25" s="98" t="str">
        <f>BaseDeCalcul!AN28</f>
        <v>NA</v>
      </c>
      <c r="AR25" s="98" t="str">
        <f>BaseDeCalcul!AO28</f>
        <v>NT</v>
      </c>
      <c r="AS25" s="98" t="str">
        <f>BaseDeCalcul!AP28</f>
        <v>NT</v>
      </c>
      <c r="AT25" s="98" t="str">
        <f>BaseDeCalcul!AQ28</f>
        <v>NT</v>
      </c>
      <c r="AU25" s="99" t="str">
        <f>BaseDeCalcul!AV28</f>
        <v>NA</v>
      </c>
    </row>
    <row r="26" spans="1:47" ht="45" customHeight="1">
      <c r="A26" s="6">
        <v>4</v>
      </c>
      <c r="B26" s="94" t="str">
        <f>Criteres!B26</f>
        <v>Multimédia</v>
      </c>
      <c r="C26" s="92">
        <f>BaseDeCalcul!AR29</f>
        <v>23</v>
      </c>
      <c r="D26" s="92" t="str">
        <f>BaseDeCalcul!B29</f>
        <v>4.7</v>
      </c>
      <c r="E26" s="95" t="str">
        <f>Criteres!E26</f>
        <v>Chaque média temporel est-il clairement identifiable (hors cas particuliers) ?</v>
      </c>
      <c r="F26" s="92" t="str">
        <f>Criteres!D26</f>
        <v>A</v>
      </c>
      <c r="G26" s="98" t="str">
        <f>BaseDeCalcul!D29</f>
        <v>NA</v>
      </c>
      <c r="H26" s="98" t="str">
        <f>BaseDeCalcul!E29</f>
        <v>NA</v>
      </c>
      <c r="I26" s="98" t="str">
        <f>BaseDeCalcul!F29</f>
        <v>NA</v>
      </c>
      <c r="J26" s="98" t="str">
        <f>BaseDeCalcul!G29</f>
        <v>NA</v>
      </c>
      <c r="K26" s="98" t="str">
        <f>BaseDeCalcul!H29</f>
        <v>NA</v>
      </c>
      <c r="L26" s="98" t="str">
        <f>BaseDeCalcul!I29</f>
        <v>NA</v>
      </c>
      <c r="M26" s="98" t="str">
        <f>BaseDeCalcul!J29</f>
        <v>NA</v>
      </c>
      <c r="N26" s="98" t="str">
        <f>BaseDeCalcul!K29</f>
        <v>NA</v>
      </c>
      <c r="O26" s="98" t="str">
        <f>BaseDeCalcul!L29</f>
        <v>NA</v>
      </c>
      <c r="P26" s="98" t="str">
        <f>BaseDeCalcul!M29</f>
        <v>NA</v>
      </c>
      <c r="Q26" s="98" t="str">
        <f>BaseDeCalcul!N29</f>
        <v>NT</v>
      </c>
      <c r="R26" s="98" t="str">
        <f>BaseDeCalcul!O29</f>
        <v>NA</v>
      </c>
      <c r="S26" s="98" t="str">
        <f>BaseDeCalcul!P29</f>
        <v>NA</v>
      </c>
      <c r="T26" s="98" t="str">
        <f>BaseDeCalcul!Q29</f>
        <v>NA</v>
      </c>
      <c r="U26" s="98" t="str">
        <f>BaseDeCalcul!R29</f>
        <v>NA</v>
      </c>
      <c r="V26" s="98" t="str">
        <f>BaseDeCalcul!S29</f>
        <v>NA</v>
      </c>
      <c r="W26" s="98" t="str">
        <f>BaseDeCalcul!T29</f>
        <v>NA</v>
      </c>
      <c r="X26" s="98" t="str">
        <f>BaseDeCalcul!U29</f>
        <v>NA</v>
      </c>
      <c r="Y26" s="98" t="str">
        <f>BaseDeCalcul!V29</f>
        <v>NA</v>
      </c>
      <c r="Z26" s="98" t="str">
        <f>BaseDeCalcul!W29</f>
        <v>NA</v>
      </c>
      <c r="AA26" s="98" t="str">
        <f>BaseDeCalcul!X29</f>
        <v>NA</v>
      </c>
      <c r="AB26" s="98" t="str">
        <f>BaseDeCalcul!Y29</f>
        <v>NA</v>
      </c>
      <c r="AC26" s="98" t="str">
        <f>BaseDeCalcul!Z29</f>
        <v>NA</v>
      </c>
      <c r="AD26" s="98" t="str">
        <f>BaseDeCalcul!AA29</f>
        <v>NA</v>
      </c>
      <c r="AE26" s="98" t="str">
        <f>BaseDeCalcul!AB29</f>
        <v>NT</v>
      </c>
      <c r="AF26" s="98" t="str">
        <f>BaseDeCalcul!AC29</f>
        <v>NA</v>
      </c>
      <c r="AG26" s="98" t="str">
        <f>BaseDeCalcul!AD29</f>
        <v>NA</v>
      </c>
      <c r="AH26" s="98" t="str">
        <f>BaseDeCalcul!AE29</f>
        <v>NA</v>
      </c>
      <c r="AI26" s="98" t="str">
        <f>BaseDeCalcul!AF29</f>
        <v>NA</v>
      </c>
      <c r="AJ26" s="98" t="str">
        <f>BaseDeCalcul!AG29</f>
        <v>NA</v>
      </c>
      <c r="AK26" s="98" t="str">
        <f>BaseDeCalcul!AH29</f>
        <v>NA</v>
      </c>
      <c r="AL26" s="98" t="str">
        <f>BaseDeCalcul!AI29</f>
        <v>NA</v>
      </c>
      <c r="AM26" s="98" t="str">
        <f>BaseDeCalcul!AJ29</f>
        <v>NA</v>
      </c>
      <c r="AN26" s="98" t="str">
        <f>BaseDeCalcul!AK29</f>
        <v>NA</v>
      </c>
      <c r="AO26" s="98" t="str">
        <f>BaseDeCalcul!AL29</f>
        <v>NA</v>
      </c>
      <c r="AP26" s="98" t="str">
        <f>BaseDeCalcul!AM29</f>
        <v>NA</v>
      </c>
      <c r="AQ26" s="98" t="str">
        <f>BaseDeCalcul!AN29</f>
        <v>NA</v>
      </c>
      <c r="AR26" s="98" t="str">
        <f>BaseDeCalcul!AO29</f>
        <v>NT</v>
      </c>
      <c r="AS26" s="98" t="str">
        <f>BaseDeCalcul!AP29</f>
        <v>NT</v>
      </c>
      <c r="AT26" s="98" t="str">
        <f>BaseDeCalcul!AQ29</f>
        <v>NT</v>
      </c>
      <c r="AU26" s="99" t="str">
        <f>BaseDeCalcul!AV29</f>
        <v>NA</v>
      </c>
    </row>
    <row r="27" spans="1:47" ht="45" customHeight="1">
      <c r="A27" s="6">
        <v>4</v>
      </c>
      <c r="B27" s="94" t="str">
        <f>Criteres!B27</f>
        <v>Multimédia</v>
      </c>
      <c r="C27" s="92">
        <f>BaseDeCalcul!AR30</f>
        <v>24</v>
      </c>
      <c r="D27" s="92" t="str">
        <f>BaseDeCalcul!B30</f>
        <v>4.8</v>
      </c>
      <c r="E27" s="95" t="str">
        <f>Criteres!E27</f>
        <v>Chaque média non temporel a-t-il, si nécessaire, une alternative (hors cas particuliers) ?</v>
      </c>
      <c r="F27" s="92" t="str">
        <f>Criteres!D27</f>
        <v>A</v>
      </c>
      <c r="G27" s="98" t="str">
        <f>BaseDeCalcul!D30</f>
        <v>NA</v>
      </c>
      <c r="H27" s="98" t="str">
        <f>BaseDeCalcul!E30</f>
        <v>NA</v>
      </c>
      <c r="I27" s="98" t="str">
        <f>BaseDeCalcul!F30</f>
        <v>NA</v>
      </c>
      <c r="J27" s="98" t="str">
        <f>BaseDeCalcul!G30</f>
        <v>NA</v>
      </c>
      <c r="K27" s="98" t="str">
        <f>BaseDeCalcul!H30</f>
        <v>NA</v>
      </c>
      <c r="L27" s="98" t="str">
        <f>BaseDeCalcul!I30</f>
        <v>NA</v>
      </c>
      <c r="M27" s="98" t="str">
        <f>BaseDeCalcul!J30</f>
        <v>NA</v>
      </c>
      <c r="N27" s="98" t="str">
        <f>BaseDeCalcul!K30</f>
        <v>NA</v>
      </c>
      <c r="O27" s="98" t="str">
        <f>BaseDeCalcul!L30</f>
        <v>NA</v>
      </c>
      <c r="P27" s="98" t="str">
        <f>BaseDeCalcul!M30</f>
        <v>NA</v>
      </c>
      <c r="Q27" s="98" t="str">
        <f>BaseDeCalcul!N30</f>
        <v>NT</v>
      </c>
      <c r="R27" s="98" t="str">
        <f>BaseDeCalcul!O30</f>
        <v>NA</v>
      </c>
      <c r="S27" s="98" t="str">
        <f>BaseDeCalcul!P30</f>
        <v>NA</v>
      </c>
      <c r="T27" s="98" t="str">
        <f>BaseDeCalcul!Q30</f>
        <v>NA</v>
      </c>
      <c r="U27" s="98" t="str">
        <f>BaseDeCalcul!R30</f>
        <v>NA</v>
      </c>
      <c r="V27" s="98" t="str">
        <f>BaseDeCalcul!S30</f>
        <v>NA</v>
      </c>
      <c r="W27" s="98" t="str">
        <f>BaseDeCalcul!T30</f>
        <v>NA</v>
      </c>
      <c r="X27" s="98" t="str">
        <f>BaseDeCalcul!U30</f>
        <v>NA</v>
      </c>
      <c r="Y27" s="98" t="str">
        <f>BaseDeCalcul!V30</f>
        <v>NA</v>
      </c>
      <c r="Z27" s="98" t="str">
        <f>BaseDeCalcul!W30</f>
        <v>NA</v>
      </c>
      <c r="AA27" s="98" t="str">
        <f>BaseDeCalcul!X30</f>
        <v>NA</v>
      </c>
      <c r="AB27" s="98" t="str">
        <f>BaseDeCalcul!Y30</f>
        <v>NA</v>
      </c>
      <c r="AC27" s="98" t="str">
        <f>BaseDeCalcul!Z30</f>
        <v>NA</v>
      </c>
      <c r="AD27" s="98" t="str">
        <f>BaseDeCalcul!AA30</f>
        <v>NA</v>
      </c>
      <c r="AE27" s="98" t="str">
        <f>BaseDeCalcul!AB30</f>
        <v>NT</v>
      </c>
      <c r="AF27" s="98" t="str">
        <f>BaseDeCalcul!AC30</f>
        <v>NA</v>
      </c>
      <c r="AG27" s="98" t="str">
        <f>BaseDeCalcul!AD30</f>
        <v>NA</v>
      </c>
      <c r="AH27" s="98" t="str">
        <f>BaseDeCalcul!AE30</f>
        <v>NA</v>
      </c>
      <c r="AI27" s="98" t="str">
        <f>BaseDeCalcul!AF30</f>
        <v>NA</v>
      </c>
      <c r="AJ27" s="98" t="str">
        <f>BaseDeCalcul!AG30</f>
        <v>NA</v>
      </c>
      <c r="AK27" s="98" t="str">
        <f>BaseDeCalcul!AH30</f>
        <v>NA</v>
      </c>
      <c r="AL27" s="98" t="str">
        <f>BaseDeCalcul!AI30</f>
        <v>NA</v>
      </c>
      <c r="AM27" s="98" t="str">
        <f>BaseDeCalcul!AJ30</f>
        <v>NA</v>
      </c>
      <c r="AN27" s="98" t="str">
        <f>BaseDeCalcul!AK30</f>
        <v>NA</v>
      </c>
      <c r="AO27" s="98" t="str">
        <f>BaseDeCalcul!AL30</f>
        <v>NA</v>
      </c>
      <c r="AP27" s="98" t="str">
        <f>BaseDeCalcul!AM30</f>
        <v>NA</v>
      </c>
      <c r="AQ27" s="98" t="str">
        <f>BaseDeCalcul!AN30</f>
        <v>NA</v>
      </c>
      <c r="AR27" s="98" t="str">
        <f>BaseDeCalcul!AO30</f>
        <v>NT</v>
      </c>
      <c r="AS27" s="98" t="str">
        <f>BaseDeCalcul!AP30</f>
        <v>NT</v>
      </c>
      <c r="AT27" s="98" t="str">
        <f>BaseDeCalcul!AQ30</f>
        <v>NT</v>
      </c>
      <c r="AU27" s="99" t="str">
        <f>BaseDeCalcul!AV30</f>
        <v>NA</v>
      </c>
    </row>
    <row r="28" spans="1:47" ht="45" customHeight="1">
      <c r="A28" s="6">
        <v>4</v>
      </c>
      <c r="B28" s="94" t="str">
        <f>Criteres!B28</f>
        <v>Multimédia</v>
      </c>
      <c r="C28" s="92">
        <f>BaseDeCalcul!AR31</f>
        <v>25</v>
      </c>
      <c r="D28" s="92" t="str">
        <f>BaseDeCalcul!B31</f>
        <v>4.9</v>
      </c>
      <c r="E28" s="95" t="str">
        <f>Criteres!E28</f>
        <v>Pour chaque média non temporel ayant une alternative, cette alternative est-elle pertinente ?</v>
      </c>
      <c r="F28" s="92" t="str">
        <f>Criteres!D28</f>
        <v>A</v>
      </c>
      <c r="G28" s="98" t="str">
        <f>BaseDeCalcul!D31</f>
        <v>NA</v>
      </c>
      <c r="H28" s="98" t="str">
        <f>BaseDeCalcul!E31</f>
        <v>NA</v>
      </c>
      <c r="I28" s="98" t="str">
        <f>BaseDeCalcul!F31</f>
        <v>NA</v>
      </c>
      <c r="J28" s="98" t="str">
        <f>BaseDeCalcul!G31</f>
        <v>NA</v>
      </c>
      <c r="K28" s="98" t="str">
        <f>BaseDeCalcul!H31</f>
        <v>NA</v>
      </c>
      <c r="L28" s="98" t="str">
        <f>BaseDeCalcul!I31</f>
        <v>NA</v>
      </c>
      <c r="M28" s="98" t="str">
        <f>BaseDeCalcul!J31</f>
        <v>NA</v>
      </c>
      <c r="N28" s="98" t="str">
        <f>BaseDeCalcul!K31</f>
        <v>NA</v>
      </c>
      <c r="O28" s="98" t="str">
        <f>BaseDeCalcul!L31</f>
        <v>NA</v>
      </c>
      <c r="P28" s="98" t="str">
        <f>BaseDeCalcul!M31</f>
        <v>NA</v>
      </c>
      <c r="Q28" s="98" t="str">
        <f>BaseDeCalcul!N31</f>
        <v>NT</v>
      </c>
      <c r="R28" s="98" t="str">
        <f>BaseDeCalcul!O31</f>
        <v>NA</v>
      </c>
      <c r="S28" s="98" t="str">
        <f>BaseDeCalcul!P31</f>
        <v>NA</v>
      </c>
      <c r="T28" s="98" t="str">
        <f>BaseDeCalcul!Q31</f>
        <v>NA</v>
      </c>
      <c r="U28" s="98" t="str">
        <f>BaseDeCalcul!R31</f>
        <v>NA</v>
      </c>
      <c r="V28" s="98" t="str">
        <f>BaseDeCalcul!S31</f>
        <v>NA</v>
      </c>
      <c r="W28" s="98" t="str">
        <f>BaseDeCalcul!T31</f>
        <v>NA</v>
      </c>
      <c r="X28" s="98" t="str">
        <f>BaseDeCalcul!U31</f>
        <v>NA</v>
      </c>
      <c r="Y28" s="98" t="str">
        <f>BaseDeCalcul!V31</f>
        <v>NA</v>
      </c>
      <c r="Z28" s="98" t="str">
        <f>BaseDeCalcul!W31</f>
        <v>NA</v>
      </c>
      <c r="AA28" s="98" t="str">
        <f>BaseDeCalcul!X31</f>
        <v>NA</v>
      </c>
      <c r="AB28" s="98" t="str">
        <f>BaseDeCalcul!Y31</f>
        <v>NA</v>
      </c>
      <c r="AC28" s="98" t="str">
        <f>BaseDeCalcul!Z31</f>
        <v>NA</v>
      </c>
      <c r="AD28" s="98" t="str">
        <f>BaseDeCalcul!AA31</f>
        <v>NA</v>
      </c>
      <c r="AE28" s="98" t="str">
        <f>BaseDeCalcul!AB31</f>
        <v>NT</v>
      </c>
      <c r="AF28" s="98" t="str">
        <f>BaseDeCalcul!AC31</f>
        <v>NA</v>
      </c>
      <c r="AG28" s="98" t="str">
        <f>BaseDeCalcul!AD31</f>
        <v>NA</v>
      </c>
      <c r="AH28" s="98" t="str">
        <f>BaseDeCalcul!AE31</f>
        <v>NA</v>
      </c>
      <c r="AI28" s="98" t="str">
        <f>BaseDeCalcul!AF31</f>
        <v>NA</v>
      </c>
      <c r="AJ28" s="98" t="str">
        <f>BaseDeCalcul!AG31</f>
        <v>NA</v>
      </c>
      <c r="AK28" s="98" t="str">
        <f>BaseDeCalcul!AH31</f>
        <v>NA</v>
      </c>
      <c r="AL28" s="98" t="str">
        <f>BaseDeCalcul!AI31</f>
        <v>NA</v>
      </c>
      <c r="AM28" s="98" t="str">
        <f>BaseDeCalcul!AJ31</f>
        <v>NA</v>
      </c>
      <c r="AN28" s="98" t="str">
        <f>BaseDeCalcul!AK31</f>
        <v>NA</v>
      </c>
      <c r="AO28" s="98" t="str">
        <f>BaseDeCalcul!AL31</f>
        <v>NA</v>
      </c>
      <c r="AP28" s="98" t="str">
        <f>BaseDeCalcul!AM31</f>
        <v>NA</v>
      </c>
      <c r="AQ28" s="98" t="str">
        <f>BaseDeCalcul!AN31</f>
        <v>NA</v>
      </c>
      <c r="AR28" s="98" t="str">
        <f>BaseDeCalcul!AO31</f>
        <v>NT</v>
      </c>
      <c r="AS28" s="98" t="str">
        <f>BaseDeCalcul!AP31</f>
        <v>NT</v>
      </c>
      <c r="AT28" s="98" t="str">
        <f>BaseDeCalcul!AQ31</f>
        <v>NT</v>
      </c>
      <c r="AU28" s="99" t="str">
        <f>BaseDeCalcul!AV31</f>
        <v>NA</v>
      </c>
    </row>
    <row r="29" spans="1:47" ht="45" customHeight="1">
      <c r="A29" s="6">
        <v>4</v>
      </c>
      <c r="B29" s="94" t="str">
        <f>Criteres!B29</f>
        <v>Multimédia</v>
      </c>
      <c r="C29" s="92">
        <f>BaseDeCalcul!AR32</f>
        <v>26</v>
      </c>
      <c r="D29" s="92" t="str">
        <f>BaseDeCalcul!B32</f>
        <v>4.10</v>
      </c>
      <c r="E29" s="95" t="str">
        <f>Criteres!E29</f>
        <v>Chaque son déclenché automatiquement est-il contrôlable par l'utilisateur ?</v>
      </c>
      <c r="F29" s="92" t="str">
        <f>Criteres!D29</f>
        <v>A</v>
      </c>
      <c r="G29" s="98" t="str">
        <f>BaseDeCalcul!D32</f>
        <v>NA</v>
      </c>
      <c r="H29" s="98" t="str">
        <f>BaseDeCalcul!E32</f>
        <v>NA</v>
      </c>
      <c r="I29" s="98" t="str">
        <f>BaseDeCalcul!F32</f>
        <v>NA</v>
      </c>
      <c r="J29" s="98" t="str">
        <f>BaseDeCalcul!G32</f>
        <v>NA</v>
      </c>
      <c r="K29" s="98" t="str">
        <f>BaseDeCalcul!H32</f>
        <v>NA</v>
      </c>
      <c r="L29" s="98" t="str">
        <f>BaseDeCalcul!I32</f>
        <v>NA</v>
      </c>
      <c r="M29" s="98" t="str">
        <f>BaseDeCalcul!J32</f>
        <v>NA</v>
      </c>
      <c r="N29" s="98" t="str">
        <f>BaseDeCalcul!K32</f>
        <v>NA</v>
      </c>
      <c r="O29" s="98" t="str">
        <f>BaseDeCalcul!L32</f>
        <v>NA</v>
      </c>
      <c r="P29" s="98" t="str">
        <f>BaseDeCalcul!M32</f>
        <v>NA</v>
      </c>
      <c r="Q29" s="98" t="str">
        <f>BaseDeCalcul!N32</f>
        <v>NT</v>
      </c>
      <c r="R29" s="98" t="str">
        <f>BaseDeCalcul!O32</f>
        <v>NA</v>
      </c>
      <c r="S29" s="98" t="str">
        <f>BaseDeCalcul!P32</f>
        <v>NA</v>
      </c>
      <c r="T29" s="98" t="str">
        <f>BaseDeCalcul!Q32</f>
        <v>NA</v>
      </c>
      <c r="U29" s="98" t="str">
        <f>BaseDeCalcul!R32</f>
        <v>NA</v>
      </c>
      <c r="V29" s="98" t="str">
        <f>BaseDeCalcul!S32</f>
        <v>NA</v>
      </c>
      <c r="W29" s="98" t="str">
        <f>BaseDeCalcul!T32</f>
        <v>NA</v>
      </c>
      <c r="X29" s="98" t="str">
        <f>BaseDeCalcul!U32</f>
        <v>NA</v>
      </c>
      <c r="Y29" s="98" t="str">
        <f>BaseDeCalcul!V32</f>
        <v>NA</v>
      </c>
      <c r="Z29" s="98" t="str">
        <f>BaseDeCalcul!W32</f>
        <v>NA</v>
      </c>
      <c r="AA29" s="98" t="str">
        <f>BaseDeCalcul!X32</f>
        <v>NA</v>
      </c>
      <c r="AB29" s="98" t="str">
        <f>BaseDeCalcul!Y32</f>
        <v>NA</v>
      </c>
      <c r="AC29" s="98" t="str">
        <f>BaseDeCalcul!Z32</f>
        <v>NA</v>
      </c>
      <c r="AD29" s="98" t="str">
        <f>BaseDeCalcul!AA32</f>
        <v>NA</v>
      </c>
      <c r="AE29" s="98" t="str">
        <f>BaseDeCalcul!AB32</f>
        <v>NT</v>
      </c>
      <c r="AF29" s="98" t="str">
        <f>BaseDeCalcul!AC32</f>
        <v>NA</v>
      </c>
      <c r="AG29" s="98" t="str">
        <f>BaseDeCalcul!AD32</f>
        <v>NA</v>
      </c>
      <c r="AH29" s="98" t="str">
        <f>BaseDeCalcul!AE32</f>
        <v>NA</v>
      </c>
      <c r="AI29" s="98" t="str">
        <f>BaseDeCalcul!AF32</f>
        <v>NA</v>
      </c>
      <c r="AJ29" s="98" t="str">
        <f>BaseDeCalcul!AG32</f>
        <v>NA</v>
      </c>
      <c r="AK29" s="98" t="str">
        <f>BaseDeCalcul!AH32</f>
        <v>NA</v>
      </c>
      <c r="AL29" s="98" t="str">
        <f>BaseDeCalcul!AI32</f>
        <v>NA</v>
      </c>
      <c r="AM29" s="98" t="str">
        <f>BaseDeCalcul!AJ32</f>
        <v>NA</v>
      </c>
      <c r="AN29" s="98" t="str">
        <f>BaseDeCalcul!AK32</f>
        <v>NA</v>
      </c>
      <c r="AO29" s="98" t="str">
        <f>BaseDeCalcul!AL32</f>
        <v>NA</v>
      </c>
      <c r="AP29" s="98" t="str">
        <f>BaseDeCalcul!AM32</f>
        <v>NA</v>
      </c>
      <c r="AQ29" s="98" t="str">
        <f>BaseDeCalcul!AN32</f>
        <v>NA</v>
      </c>
      <c r="AR29" s="98" t="str">
        <f>BaseDeCalcul!AO32</f>
        <v>NT</v>
      </c>
      <c r="AS29" s="98" t="str">
        <f>BaseDeCalcul!AP32</f>
        <v>NT</v>
      </c>
      <c r="AT29" s="98" t="str">
        <f>BaseDeCalcul!AQ32</f>
        <v>NT</v>
      </c>
      <c r="AU29" s="99" t="str">
        <f>BaseDeCalcul!AV32</f>
        <v>NA</v>
      </c>
    </row>
    <row r="30" spans="1:47" ht="45" customHeight="1">
      <c r="A30" s="6">
        <v>4</v>
      </c>
      <c r="B30" s="94" t="str">
        <f>Criteres!B30</f>
        <v>Multimédia</v>
      </c>
      <c r="C30" s="92">
        <f>BaseDeCalcul!AR33</f>
        <v>27</v>
      </c>
      <c r="D30" s="92" t="str">
        <f>BaseDeCalcul!B33</f>
        <v>4.11</v>
      </c>
      <c r="E30" s="95" t="str">
        <f>Criteres!E30</f>
        <v>La consultation de chaque média temporel est-elle, si nécessaire, contrôlable par le clavier et tout dispositif de pointage ?</v>
      </c>
      <c r="F30" s="92" t="str">
        <f>Criteres!D30</f>
        <v>A</v>
      </c>
      <c r="G30" s="98" t="str">
        <f>BaseDeCalcul!D33</f>
        <v>NA</v>
      </c>
      <c r="H30" s="98" t="str">
        <f>BaseDeCalcul!E33</f>
        <v>NA</v>
      </c>
      <c r="I30" s="98" t="str">
        <f>BaseDeCalcul!F33</f>
        <v>NA</v>
      </c>
      <c r="J30" s="98" t="str">
        <f>BaseDeCalcul!G33</f>
        <v>NA</v>
      </c>
      <c r="K30" s="98" t="str">
        <f>BaseDeCalcul!H33</f>
        <v>NA</v>
      </c>
      <c r="L30" s="98" t="str">
        <f>BaseDeCalcul!I33</f>
        <v>NA</v>
      </c>
      <c r="M30" s="98" t="str">
        <f>BaseDeCalcul!J33</f>
        <v>NA</v>
      </c>
      <c r="N30" s="98" t="str">
        <f>BaseDeCalcul!K33</f>
        <v>NA</v>
      </c>
      <c r="O30" s="98" t="str">
        <f>BaseDeCalcul!L33</f>
        <v>NA</v>
      </c>
      <c r="P30" s="98" t="str">
        <f>BaseDeCalcul!M33</f>
        <v>NA</v>
      </c>
      <c r="Q30" s="98" t="str">
        <f>BaseDeCalcul!N33</f>
        <v>NT</v>
      </c>
      <c r="R30" s="98" t="str">
        <f>BaseDeCalcul!O33</f>
        <v>NA</v>
      </c>
      <c r="S30" s="98" t="str">
        <f>BaseDeCalcul!P33</f>
        <v>NA</v>
      </c>
      <c r="T30" s="98" t="str">
        <f>BaseDeCalcul!Q33</f>
        <v>NA</v>
      </c>
      <c r="U30" s="98" t="str">
        <f>BaseDeCalcul!R33</f>
        <v>NA</v>
      </c>
      <c r="V30" s="98" t="str">
        <f>BaseDeCalcul!S33</f>
        <v>NA</v>
      </c>
      <c r="W30" s="98" t="str">
        <f>BaseDeCalcul!T33</f>
        <v>NA</v>
      </c>
      <c r="X30" s="98" t="str">
        <f>BaseDeCalcul!U33</f>
        <v>NA</v>
      </c>
      <c r="Y30" s="98" t="str">
        <f>BaseDeCalcul!V33</f>
        <v>NA</v>
      </c>
      <c r="Z30" s="98" t="str">
        <f>BaseDeCalcul!W33</f>
        <v>NA</v>
      </c>
      <c r="AA30" s="98" t="str">
        <f>BaseDeCalcul!X33</f>
        <v>NA</v>
      </c>
      <c r="AB30" s="98" t="str">
        <f>BaseDeCalcul!Y33</f>
        <v>NA</v>
      </c>
      <c r="AC30" s="98" t="str">
        <f>BaseDeCalcul!Z33</f>
        <v>NA</v>
      </c>
      <c r="AD30" s="98" t="str">
        <f>BaseDeCalcul!AA33</f>
        <v>NA</v>
      </c>
      <c r="AE30" s="98" t="str">
        <f>BaseDeCalcul!AB33</f>
        <v>NT</v>
      </c>
      <c r="AF30" s="98" t="str">
        <f>BaseDeCalcul!AC33</f>
        <v>NA</v>
      </c>
      <c r="AG30" s="98" t="str">
        <f>BaseDeCalcul!AD33</f>
        <v>NA</v>
      </c>
      <c r="AH30" s="98" t="str">
        <f>BaseDeCalcul!AE33</f>
        <v>NA</v>
      </c>
      <c r="AI30" s="98" t="str">
        <f>BaseDeCalcul!AF33</f>
        <v>NA</v>
      </c>
      <c r="AJ30" s="98" t="str">
        <f>BaseDeCalcul!AG33</f>
        <v>NA</v>
      </c>
      <c r="AK30" s="98" t="str">
        <f>BaseDeCalcul!AH33</f>
        <v>NA</v>
      </c>
      <c r="AL30" s="98" t="str">
        <f>BaseDeCalcul!AI33</f>
        <v>NA</v>
      </c>
      <c r="AM30" s="98" t="str">
        <f>BaseDeCalcul!AJ33</f>
        <v>NA</v>
      </c>
      <c r="AN30" s="98" t="str">
        <f>BaseDeCalcul!AK33</f>
        <v>NA</v>
      </c>
      <c r="AO30" s="98" t="str">
        <f>BaseDeCalcul!AL33</f>
        <v>NA</v>
      </c>
      <c r="AP30" s="98" t="str">
        <f>BaseDeCalcul!AM33</f>
        <v>NA</v>
      </c>
      <c r="AQ30" s="98" t="str">
        <f>BaseDeCalcul!AN33</f>
        <v>NA</v>
      </c>
      <c r="AR30" s="98" t="str">
        <f>BaseDeCalcul!AO33</f>
        <v>NT</v>
      </c>
      <c r="AS30" s="98" t="str">
        <f>BaseDeCalcul!AP33</f>
        <v>NT</v>
      </c>
      <c r="AT30" s="98" t="str">
        <f>BaseDeCalcul!AQ33</f>
        <v>NT</v>
      </c>
      <c r="AU30" s="99" t="str">
        <f>BaseDeCalcul!AV33</f>
        <v>NA</v>
      </c>
    </row>
    <row r="31" spans="1:47" ht="45" customHeight="1">
      <c r="A31" s="6">
        <v>4</v>
      </c>
      <c r="B31" s="94" t="str">
        <f>Criteres!B31</f>
        <v>Multimédia</v>
      </c>
      <c r="C31" s="92">
        <f>BaseDeCalcul!AR34</f>
        <v>28</v>
      </c>
      <c r="D31" s="92" t="str">
        <f>BaseDeCalcul!B34</f>
        <v>4.12</v>
      </c>
      <c r="E31" s="95" t="str">
        <f>Criteres!E31</f>
        <v>La consultation de chaque média non temporel est-elle contrôlable par le clavier et tout dispositif de pointage ?</v>
      </c>
      <c r="F31" s="92" t="str">
        <f>Criteres!D31</f>
        <v>A</v>
      </c>
      <c r="G31" s="98" t="str">
        <f>BaseDeCalcul!D34</f>
        <v>NA</v>
      </c>
      <c r="H31" s="98" t="str">
        <f>BaseDeCalcul!E34</f>
        <v>NA</v>
      </c>
      <c r="I31" s="98" t="str">
        <f>BaseDeCalcul!F34</f>
        <v>NA</v>
      </c>
      <c r="J31" s="98" t="str">
        <f>BaseDeCalcul!G34</f>
        <v>NA</v>
      </c>
      <c r="K31" s="98" t="str">
        <f>BaseDeCalcul!H34</f>
        <v>NA</v>
      </c>
      <c r="L31" s="98" t="str">
        <f>BaseDeCalcul!I34</f>
        <v>NA</v>
      </c>
      <c r="M31" s="98" t="str">
        <f>BaseDeCalcul!J34</f>
        <v>NA</v>
      </c>
      <c r="N31" s="98" t="str">
        <f>BaseDeCalcul!K34</f>
        <v>NA</v>
      </c>
      <c r="O31" s="98" t="str">
        <f>BaseDeCalcul!L34</f>
        <v>NA</v>
      </c>
      <c r="P31" s="98" t="str">
        <f>BaseDeCalcul!M34</f>
        <v>NA</v>
      </c>
      <c r="Q31" s="98" t="str">
        <f>BaseDeCalcul!N34</f>
        <v>NT</v>
      </c>
      <c r="R31" s="98" t="str">
        <f>BaseDeCalcul!O34</f>
        <v>NA</v>
      </c>
      <c r="S31" s="98" t="str">
        <f>BaseDeCalcul!P34</f>
        <v>NA</v>
      </c>
      <c r="T31" s="98" t="str">
        <f>BaseDeCalcul!Q34</f>
        <v>NA</v>
      </c>
      <c r="U31" s="98" t="str">
        <f>BaseDeCalcul!R34</f>
        <v>NA</v>
      </c>
      <c r="V31" s="98" t="str">
        <f>BaseDeCalcul!S34</f>
        <v>NA</v>
      </c>
      <c r="W31" s="98" t="str">
        <f>BaseDeCalcul!T34</f>
        <v>NA</v>
      </c>
      <c r="X31" s="98" t="str">
        <f>BaseDeCalcul!U34</f>
        <v>NA</v>
      </c>
      <c r="Y31" s="98" t="str">
        <f>BaseDeCalcul!V34</f>
        <v>NA</v>
      </c>
      <c r="Z31" s="98" t="str">
        <f>BaseDeCalcul!W34</f>
        <v>NA</v>
      </c>
      <c r="AA31" s="98" t="str">
        <f>BaseDeCalcul!X34</f>
        <v>NA</v>
      </c>
      <c r="AB31" s="98" t="str">
        <f>BaseDeCalcul!Y34</f>
        <v>NA</v>
      </c>
      <c r="AC31" s="98" t="str">
        <f>BaseDeCalcul!Z34</f>
        <v>NA</v>
      </c>
      <c r="AD31" s="98" t="str">
        <f>BaseDeCalcul!AA34</f>
        <v>NA</v>
      </c>
      <c r="AE31" s="98" t="str">
        <f>BaseDeCalcul!AB34</f>
        <v>NT</v>
      </c>
      <c r="AF31" s="98" t="str">
        <f>BaseDeCalcul!AC34</f>
        <v>NA</v>
      </c>
      <c r="AG31" s="98" t="str">
        <f>BaseDeCalcul!AD34</f>
        <v>NA</v>
      </c>
      <c r="AH31" s="98" t="str">
        <f>BaseDeCalcul!AE34</f>
        <v>NA</v>
      </c>
      <c r="AI31" s="98" t="str">
        <f>BaseDeCalcul!AF34</f>
        <v>NA</v>
      </c>
      <c r="AJ31" s="98" t="str">
        <f>BaseDeCalcul!AG34</f>
        <v>NA</v>
      </c>
      <c r="AK31" s="98" t="str">
        <f>BaseDeCalcul!AH34</f>
        <v>NA</v>
      </c>
      <c r="AL31" s="98" t="str">
        <f>BaseDeCalcul!AI34</f>
        <v>NA</v>
      </c>
      <c r="AM31" s="98" t="str">
        <f>BaseDeCalcul!AJ34</f>
        <v>NA</v>
      </c>
      <c r="AN31" s="98" t="str">
        <f>BaseDeCalcul!AK34</f>
        <v>NA</v>
      </c>
      <c r="AO31" s="98" t="str">
        <f>BaseDeCalcul!AL34</f>
        <v>NA</v>
      </c>
      <c r="AP31" s="98" t="str">
        <f>BaseDeCalcul!AM34</f>
        <v>NA</v>
      </c>
      <c r="AQ31" s="98" t="str">
        <f>BaseDeCalcul!AN34</f>
        <v>NA</v>
      </c>
      <c r="AR31" s="98" t="str">
        <f>BaseDeCalcul!AO34</f>
        <v>NT</v>
      </c>
      <c r="AS31" s="98" t="str">
        <f>BaseDeCalcul!AP34</f>
        <v>NT</v>
      </c>
      <c r="AT31" s="98" t="str">
        <f>BaseDeCalcul!AQ34</f>
        <v>NT</v>
      </c>
      <c r="AU31" s="99" t="str">
        <f>BaseDeCalcul!AV34</f>
        <v>NA</v>
      </c>
    </row>
    <row r="32" spans="1:47" ht="45" customHeight="1">
      <c r="A32" s="6">
        <v>4</v>
      </c>
      <c r="B32" s="94" t="str">
        <f>Criteres!B32</f>
        <v>Multimédia</v>
      </c>
      <c r="C32" s="92">
        <f>BaseDeCalcul!AR35</f>
        <v>29</v>
      </c>
      <c r="D32" s="92" t="str">
        <f>BaseDeCalcul!B35</f>
        <v>4.13</v>
      </c>
      <c r="E32" s="95" t="str">
        <f>Criteres!E32</f>
        <v>Chaque média temporel et non temporel est-il compatible avec les technologies d'assistance (hors cas particuliers) ?</v>
      </c>
      <c r="F32" s="92" t="str">
        <f>Criteres!D32</f>
        <v>A</v>
      </c>
      <c r="G32" s="98" t="str">
        <f>BaseDeCalcul!D35</f>
        <v>NA</v>
      </c>
      <c r="H32" s="98" t="str">
        <f>BaseDeCalcul!E35</f>
        <v>NA</v>
      </c>
      <c r="I32" s="98" t="str">
        <f>BaseDeCalcul!F35</f>
        <v>NA</v>
      </c>
      <c r="J32" s="98" t="str">
        <f>BaseDeCalcul!G35</f>
        <v>NA</v>
      </c>
      <c r="K32" s="98" t="str">
        <f>BaseDeCalcul!H35</f>
        <v>NA</v>
      </c>
      <c r="L32" s="98" t="str">
        <f>BaseDeCalcul!I35</f>
        <v>NA</v>
      </c>
      <c r="M32" s="98" t="str">
        <f>BaseDeCalcul!J35</f>
        <v>NA</v>
      </c>
      <c r="N32" s="98" t="str">
        <f>BaseDeCalcul!K35</f>
        <v>NA</v>
      </c>
      <c r="O32" s="98" t="str">
        <f>BaseDeCalcul!L35</f>
        <v>NA</v>
      </c>
      <c r="P32" s="98" t="str">
        <f>BaseDeCalcul!M35</f>
        <v>NA</v>
      </c>
      <c r="Q32" s="98" t="str">
        <f>BaseDeCalcul!N35</f>
        <v>NT</v>
      </c>
      <c r="R32" s="98" t="str">
        <f>BaseDeCalcul!O35</f>
        <v>NA</v>
      </c>
      <c r="S32" s="98" t="str">
        <f>BaseDeCalcul!P35</f>
        <v>NA</v>
      </c>
      <c r="T32" s="98" t="str">
        <f>BaseDeCalcul!Q35</f>
        <v>NA</v>
      </c>
      <c r="U32" s="98" t="str">
        <f>BaseDeCalcul!R35</f>
        <v>NA</v>
      </c>
      <c r="V32" s="98" t="str">
        <f>BaseDeCalcul!S35</f>
        <v>NA</v>
      </c>
      <c r="W32" s="98" t="str">
        <f>BaseDeCalcul!T35</f>
        <v>NA</v>
      </c>
      <c r="X32" s="98" t="str">
        <f>BaseDeCalcul!U35</f>
        <v>NA</v>
      </c>
      <c r="Y32" s="98" t="str">
        <f>BaseDeCalcul!V35</f>
        <v>NA</v>
      </c>
      <c r="Z32" s="98" t="str">
        <f>BaseDeCalcul!W35</f>
        <v>NA</v>
      </c>
      <c r="AA32" s="98" t="str">
        <f>BaseDeCalcul!X35</f>
        <v>NA</v>
      </c>
      <c r="AB32" s="98" t="str">
        <f>BaseDeCalcul!Y35</f>
        <v>NA</v>
      </c>
      <c r="AC32" s="98" t="str">
        <f>BaseDeCalcul!Z35</f>
        <v>NA</v>
      </c>
      <c r="AD32" s="98" t="str">
        <f>BaseDeCalcul!AA35</f>
        <v>NA</v>
      </c>
      <c r="AE32" s="98" t="str">
        <f>BaseDeCalcul!AB35</f>
        <v>NT</v>
      </c>
      <c r="AF32" s="98" t="str">
        <f>BaseDeCalcul!AC35</f>
        <v>NA</v>
      </c>
      <c r="AG32" s="98" t="str">
        <f>BaseDeCalcul!AD35</f>
        <v>NA</v>
      </c>
      <c r="AH32" s="98" t="str">
        <f>BaseDeCalcul!AE35</f>
        <v>NA</v>
      </c>
      <c r="AI32" s="98" t="str">
        <f>BaseDeCalcul!AF35</f>
        <v>NA</v>
      </c>
      <c r="AJ32" s="98" t="str">
        <f>BaseDeCalcul!AG35</f>
        <v>NA</v>
      </c>
      <c r="AK32" s="98" t="str">
        <f>BaseDeCalcul!AH35</f>
        <v>NA</v>
      </c>
      <c r="AL32" s="98" t="str">
        <f>BaseDeCalcul!AI35</f>
        <v>NA</v>
      </c>
      <c r="AM32" s="98" t="str">
        <f>BaseDeCalcul!AJ35</f>
        <v>NA</v>
      </c>
      <c r="AN32" s="98" t="str">
        <f>BaseDeCalcul!AK35</f>
        <v>NA</v>
      </c>
      <c r="AO32" s="98" t="str">
        <f>BaseDeCalcul!AL35</f>
        <v>NA</v>
      </c>
      <c r="AP32" s="98" t="str">
        <f>BaseDeCalcul!AM35</f>
        <v>NA</v>
      </c>
      <c r="AQ32" s="98" t="str">
        <f>BaseDeCalcul!AN35</f>
        <v>NA</v>
      </c>
      <c r="AR32" s="98" t="str">
        <f>BaseDeCalcul!AO35</f>
        <v>NT</v>
      </c>
      <c r="AS32" s="98" t="str">
        <f>BaseDeCalcul!AP35</f>
        <v>NT</v>
      </c>
      <c r="AT32" s="98" t="str">
        <f>BaseDeCalcul!AQ35</f>
        <v>NT</v>
      </c>
      <c r="AU32" s="99" t="str">
        <f>BaseDeCalcul!AV35</f>
        <v>NA</v>
      </c>
    </row>
    <row r="33" spans="1:47" ht="45" customHeight="1">
      <c r="A33" s="6">
        <v>4</v>
      </c>
      <c r="B33" s="94" t="str">
        <f>Criteres!B33</f>
        <v>Multimédia</v>
      </c>
      <c r="C33" s="92">
        <f>BaseDeCalcul!AR36</f>
        <v>30</v>
      </c>
      <c r="D33" s="92" t="str">
        <f>BaseDeCalcul!B36</f>
        <v>4.14</v>
      </c>
      <c r="E33" s="95" t="str">
        <f>Criteres!E33</f>
        <v>Chaque média temporel pré-enregistré a-t-il, si nécessaire, une interprétation en langue des signes (hors cas particuliers) ?</v>
      </c>
      <c r="F33" s="92" t="str">
        <f>Criteres!D33</f>
        <v>AAA</v>
      </c>
      <c r="G33" s="98" t="str">
        <f>BaseDeCalcul!D36</f>
        <v>NT</v>
      </c>
      <c r="H33" s="98" t="str">
        <f>BaseDeCalcul!E36</f>
        <v>NT</v>
      </c>
      <c r="I33" s="98" t="str">
        <f>BaseDeCalcul!F36</f>
        <v>NT</v>
      </c>
      <c r="J33" s="98" t="str">
        <f>BaseDeCalcul!G36</f>
        <v>NT</v>
      </c>
      <c r="K33" s="98" t="str">
        <f>BaseDeCalcul!H36</f>
        <v>NT</v>
      </c>
      <c r="L33" s="98" t="str">
        <f>BaseDeCalcul!I36</f>
        <v>NT</v>
      </c>
      <c r="M33" s="98" t="str">
        <f>BaseDeCalcul!J36</f>
        <v>NT</v>
      </c>
      <c r="N33" s="98" t="str">
        <f>BaseDeCalcul!K36</f>
        <v>NT</v>
      </c>
      <c r="O33" s="98" t="str">
        <f>BaseDeCalcul!L36</f>
        <v>NT</v>
      </c>
      <c r="P33" s="98" t="str">
        <f>BaseDeCalcul!M36</f>
        <v>NA</v>
      </c>
      <c r="Q33" s="98" t="str">
        <f>BaseDeCalcul!N36</f>
        <v>NT</v>
      </c>
      <c r="R33" s="98" t="str">
        <f>BaseDeCalcul!O36</f>
        <v>NT</v>
      </c>
      <c r="S33" s="98" t="str">
        <f>BaseDeCalcul!P36</f>
        <v>NT</v>
      </c>
      <c r="T33" s="98" t="str">
        <f>BaseDeCalcul!Q36</f>
        <v>NT</v>
      </c>
      <c r="U33" s="98" t="str">
        <f>BaseDeCalcul!R36</f>
        <v>NT</v>
      </c>
      <c r="V33" s="98" t="str">
        <f>BaseDeCalcul!S36</f>
        <v>NT</v>
      </c>
      <c r="W33" s="98" t="str">
        <f>BaseDeCalcul!T36</f>
        <v>NT</v>
      </c>
      <c r="X33" s="98" t="str">
        <f>BaseDeCalcul!U36</f>
        <v>NT</v>
      </c>
      <c r="Y33" s="98" t="str">
        <f>BaseDeCalcul!V36</f>
        <v>NT</v>
      </c>
      <c r="Z33" s="98" t="str">
        <f>BaseDeCalcul!W36</f>
        <v>NT</v>
      </c>
      <c r="AA33" s="98" t="str">
        <f>BaseDeCalcul!X36</f>
        <v>NT</v>
      </c>
      <c r="AB33" s="98" t="str">
        <f>BaseDeCalcul!Y36</f>
        <v>NT</v>
      </c>
      <c r="AC33" s="98" t="str">
        <f>BaseDeCalcul!Z36</f>
        <v>NT</v>
      </c>
      <c r="AD33" s="98" t="str">
        <f>BaseDeCalcul!AA36</f>
        <v>NT</v>
      </c>
      <c r="AE33" s="98" t="str">
        <f>BaseDeCalcul!AB36</f>
        <v>NT</v>
      </c>
      <c r="AF33" s="98" t="str">
        <f>BaseDeCalcul!AC36</f>
        <v>NT</v>
      </c>
      <c r="AG33" s="98" t="str">
        <f>BaseDeCalcul!AD36</f>
        <v>NT</v>
      </c>
      <c r="AH33" s="98" t="str">
        <f>BaseDeCalcul!AE36</f>
        <v>NT</v>
      </c>
      <c r="AI33" s="98" t="str">
        <f>BaseDeCalcul!AF36</f>
        <v>NT</v>
      </c>
      <c r="AJ33" s="98" t="str">
        <f>BaseDeCalcul!AG36</f>
        <v>NT</v>
      </c>
      <c r="AK33" s="98" t="str">
        <f>BaseDeCalcul!AH36</f>
        <v>NT</v>
      </c>
      <c r="AL33" s="98" t="str">
        <f>BaseDeCalcul!AI36</f>
        <v>NT</v>
      </c>
      <c r="AM33" s="98" t="str">
        <f>BaseDeCalcul!AJ36</f>
        <v>NT</v>
      </c>
      <c r="AN33" s="98" t="str">
        <f>BaseDeCalcul!AK36</f>
        <v>NT</v>
      </c>
      <c r="AO33" s="98" t="str">
        <f>BaseDeCalcul!AL36</f>
        <v>NT</v>
      </c>
      <c r="AP33" s="98" t="str">
        <f>BaseDeCalcul!AM36</f>
        <v>NT</v>
      </c>
      <c r="AQ33" s="98" t="str">
        <f>BaseDeCalcul!AN36</f>
        <v>NT</v>
      </c>
      <c r="AR33" s="98" t="str">
        <f>BaseDeCalcul!AO36</f>
        <v>NT</v>
      </c>
      <c r="AS33" s="98" t="str">
        <f>BaseDeCalcul!AP36</f>
        <v>NT</v>
      </c>
      <c r="AT33" s="98" t="str">
        <f>BaseDeCalcul!AQ36</f>
        <v>NT</v>
      </c>
      <c r="AU33" s="99" t="str">
        <f>BaseDeCalcul!AV36</f>
        <v>NA</v>
      </c>
    </row>
    <row r="34" spans="1:47" ht="45" customHeight="1">
      <c r="A34" s="6">
        <v>4</v>
      </c>
      <c r="B34" s="94" t="str">
        <f>Criteres!B34</f>
        <v>Multimédia</v>
      </c>
      <c r="C34" s="92">
        <f>BaseDeCalcul!AR37</f>
        <v>31</v>
      </c>
      <c r="D34" s="92" t="str">
        <f>BaseDeCalcul!B37</f>
        <v>4.15</v>
      </c>
      <c r="E34" s="95" t="str">
        <f>Criteres!E34</f>
        <v>Pour chaque média temporel pré-enregistré ayant une interprétation en langue des signes, celle-ci est-elle pertinente ?</v>
      </c>
      <c r="F34" s="92" t="str">
        <f>Criteres!D34</f>
        <v>AAA</v>
      </c>
      <c r="G34" s="98" t="str">
        <f>BaseDeCalcul!D37</f>
        <v>NT</v>
      </c>
      <c r="H34" s="98" t="str">
        <f>BaseDeCalcul!E37</f>
        <v>NT</v>
      </c>
      <c r="I34" s="98" t="str">
        <f>BaseDeCalcul!F37</f>
        <v>NT</v>
      </c>
      <c r="J34" s="98" t="str">
        <f>BaseDeCalcul!G37</f>
        <v>NT</v>
      </c>
      <c r="K34" s="98" t="str">
        <f>BaseDeCalcul!H37</f>
        <v>NT</v>
      </c>
      <c r="L34" s="98" t="str">
        <f>BaseDeCalcul!I37</f>
        <v>NT</v>
      </c>
      <c r="M34" s="98" t="str">
        <f>BaseDeCalcul!J37</f>
        <v>NT</v>
      </c>
      <c r="N34" s="98" t="str">
        <f>BaseDeCalcul!K37</f>
        <v>NT</v>
      </c>
      <c r="O34" s="98" t="str">
        <f>BaseDeCalcul!L37</f>
        <v>NT</v>
      </c>
      <c r="P34" s="98" t="str">
        <f>BaseDeCalcul!M37</f>
        <v>NA</v>
      </c>
      <c r="Q34" s="98" t="str">
        <f>BaseDeCalcul!N37</f>
        <v>NT</v>
      </c>
      <c r="R34" s="98" t="str">
        <f>BaseDeCalcul!O37</f>
        <v>NT</v>
      </c>
      <c r="S34" s="98" t="str">
        <f>BaseDeCalcul!P37</f>
        <v>NT</v>
      </c>
      <c r="T34" s="98" t="str">
        <f>BaseDeCalcul!Q37</f>
        <v>NT</v>
      </c>
      <c r="U34" s="98" t="str">
        <f>BaseDeCalcul!R37</f>
        <v>NT</v>
      </c>
      <c r="V34" s="98" t="str">
        <f>BaseDeCalcul!S37</f>
        <v>NT</v>
      </c>
      <c r="W34" s="98" t="str">
        <f>BaseDeCalcul!T37</f>
        <v>NT</v>
      </c>
      <c r="X34" s="98" t="str">
        <f>BaseDeCalcul!U37</f>
        <v>NT</v>
      </c>
      <c r="Y34" s="98" t="str">
        <f>BaseDeCalcul!V37</f>
        <v>NT</v>
      </c>
      <c r="Z34" s="98" t="str">
        <f>BaseDeCalcul!W37</f>
        <v>NT</v>
      </c>
      <c r="AA34" s="98" t="str">
        <f>BaseDeCalcul!X37</f>
        <v>NT</v>
      </c>
      <c r="AB34" s="98" t="str">
        <f>BaseDeCalcul!Y37</f>
        <v>NT</v>
      </c>
      <c r="AC34" s="98" t="str">
        <f>BaseDeCalcul!Z37</f>
        <v>NT</v>
      </c>
      <c r="AD34" s="98" t="str">
        <f>BaseDeCalcul!AA37</f>
        <v>NT</v>
      </c>
      <c r="AE34" s="98" t="str">
        <f>BaseDeCalcul!AB37</f>
        <v>NT</v>
      </c>
      <c r="AF34" s="98" t="str">
        <f>BaseDeCalcul!AC37</f>
        <v>NT</v>
      </c>
      <c r="AG34" s="98" t="str">
        <f>BaseDeCalcul!AD37</f>
        <v>NT</v>
      </c>
      <c r="AH34" s="98" t="str">
        <f>BaseDeCalcul!AE37</f>
        <v>NT</v>
      </c>
      <c r="AI34" s="98" t="str">
        <f>BaseDeCalcul!AF37</f>
        <v>NT</v>
      </c>
      <c r="AJ34" s="98" t="str">
        <f>BaseDeCalcul!AG37</f>
        <v>NT</v>
      </c>
      <c r="AK34" s="98" t="str">
        <f>BaseDeCalcul!AH37</f>
        <v>NT</v>
      </c>
      <c r="AL34" s="98" t="str">
        <f>BaseDeCalcul!AI37</f>
        <v>NT</v>
      </c>
      <c r="AM34" s="98" t="str">
        <f>BaseDeCalcul!AJ37</f>
        <v>NT</v>
      </c>
      <c r="AN34" s="98" t="str">
        <f>BaseDeCalcul!AK37</f>
        <v>NT</v>
      </c>
      <c r="AO34" s="98" t="str">
        <f>BaseDeCalcul!AL37</f>
        <v>NT</v>
      </c>
      <c r="AP34" s="98" t="str">
        <f>BaseDeCalcul!AM37</f>
        <v>NT</v>
      </c>
      <c r="AQ34" s="98" t="str">
        <f>BaseDeCalcul!AN37</f>
        <v>NT</v>
      </c>
      <c r="AR34" s="98" t="str">
        <f>BaseDeCalcul!AO37</f>
        <v>NT</v>
      </c>
      <c r="AS34" s="98" t="str">
        <f>BaseDeCalcul!AP37</f>
        <v>NT</v>
      </c>
      <c r="AT34" s="98" t="str">
        <f>BaseDeCalcul!AQ37</f>
        <v>NT</v>
      </c>
      <c r="AU34" s="99" t="str">
        <f>BaseDeCalcul!AV37</f>
        <v>NA</v>
      </c>
    </row>
    <row r="35" spans="1:47" ht="45" customHeight="1">
      <c r="A35" s="6">
        <v>4</v>
      </c>
      <c r="B35" s="94" t="str">
        <f>Criteres!B35</f>
        <v>Multimédia</v>
      </c>
      <c r="C35" s="92">
        <f>BaseDeCalcul!AR38</f>
        <v>32</v>
      </c>
      <c r="D35" s="92" t="str">
        <f>BaseDeCalcul!B38</f>
        <v>4.16</v>
      </c>
      <c r="E35" s="95" t="str">
        <f>Criteres!E35</f>
        <v>Chaque média temporel pré-enregistré a-t-il, si nécessaire, une audio-description étendue synchronisée (hors cas particuliers) ?</v>
      </c>
      <c r="F35" s="92" t="str">
        <f>Criteres!D35</f>
        <v>AAA</v>
      </c>
      <c r="G35" s="98" t="str">
        <f>BaseDeCalcul!D38</f>
        <v>NT</v>
      </c>
      <c r="H35" s="98" t="str">
        <f>BaseDeCalcul!E38</f>
        <v>NT</v>
      </c>
      <c r="I35" s="98" t="str">
        <f>BaseDeCalcul!F38</f>
        <v>NT</v>
      </c>
      <c r="J35" s="98" t="str">
        <f>BaseDeCalcul!G38</f>
        <v>NT</v>
      </c>
      <c r="K35" s="98" t="str">
        <f>BaseDeCalcul!H38</f>
        <v>NT</v>
      </c>
      <c r="L35" s="98" t="str">
        <f>BaseDeCalcul!I38</f>
        <v>NT</v>
      </c>
      <c r="M35" s="98" t="str">
        <f>BaseDeCalcul!J38</f>
        <v>NT</v>
      </c>
      <c r="N35" s="98" t="str">
        <f>BaseDeCalcul!K38</f>
        <v>NT</v>
      </c>
      <c r="O35" s="98" t="str">
        <f>BaseDeCalcul!L38</f>
        <v>NT</v>
      </c>
      <c r="P35" s="98" t="str">
        <f>BaseDeCalcul!M38</f>
        <v>NA</v>
      </c>
      <c r="Q35" s="98" t="str">
        <f>BaseDeCalcul!N38</f>
        <v>NT</v>
      </c>
      <c r="R35" s="98" t="str">
        <f>BaseDeCalcul!O38</f>
        <v>NT</v>
      </c>
      <c r="S35" s="98" t="str">
        <f>BaseDeCalcul!P38</f>
        <v>NT</v>
      </c>
      <c r="T35" s="98" t="str">
        <f>BaseDeCalcul!Q38</f>
        <v>NT</v>
      </c>
      <c r="U35" s="98" t="str">
        <f>BaseDeCalcul!R38</f>
        <v>NT</v>
      </c>
      <c r="V35" s="98" t="str">
        <f>BaseDeCalcul!S38</f>
        <v>NT</v>
      </c>
      <c r="W35" s="98" t="str">
        <f>BaseDeCalcul!T38</f>
        <v>NT</v>
      </c>
      <c r="X35" s="98" t="str">
        <f>BaseDeCalcul!U38</f>
        <v>NT</v>
      </c>
      <c r="Y35" s="98" t="str">
        <f>BaseDeCalcul!V38</f>
        <v>NT</v>
      </c>
      <c r="Z35" s="98" t="str">
        <f>BaseDeCalcul!W38</f>
        <v>NT</v>
      </c>
      <c r="AA35" s="98" t="str">
        <f>BaseDeCalcul!X38</f>
        <v>NT</v>
      </c>
      <c r="AB35" s="98" t="str">
        <f>BaseDeCalcul!Y38</f>
        <v>NT</v>
      </c>
      <c r="AC35" s="98" t="str">
        <f>BaseDeCalcul!Z38</f>
        <v>NT</v>
      </c>
      <c r="AD35" s="98" t="str">
        <f>BaseDeCalcul!AA38</f>
        <v>NT</v>
      </c>
      <c r="AE35" s="98" t="str">
        <f>BaseDeCalcul!AB38</f>
        <v>NT</v>
      </c>
      <c r="AF35" s="98" t="str">
        <f>BaseDeCalcul!AC38</f>
        <v>NT</v>
      </c>
      <c r="AG35" s="98" t="str">
        <f>BaseDeCalcul!AD38</f>
        <v>NT</v>
      </c>
      <c r="AH35" s="98" t="str">
        <f>BaseDeCalcul!AE38</f>
        <v>NT</v>
      </c>
      <c r="AI35" s="98" t="str">
        <f>BaseDeCalcul!AF38</f>
        <v>NT</v>
      </c>
      <c r="AJ35" s="98" t="str">
        <f>BaseDeCalcul!AG38</f>
        <v>NT</v>
      </c>
      <c r="AK35" s="98" t="str">
        <f>BaseDeCalcul!AH38</f>
        <v>NT</v>
      </c>
      <c r="AL35" s="98" t="str">
        <f>BaseDeCalcul!AI38</f>
        <v>NT</v>
      </c>
      <c r="AM35" s="98" t="str">
        <f>BaseDeCalcul!AJ38</f>
        <v>NT</v>
      </c>
      <c r="AN35" s="98" t="str">
        <f>BaseDeCalcul!AK38</f>
        <v>NT</v>
      </c>
      <c r="AO35" s="98" t="str">
        <f>BaseDeCalcul!AL38</f>
        <v>NT</v>
      </c>
      <c r="AP35" s="98" t="str">
        <f>BaseDeCalcul!AM38</f>
        <v>NT</v>
      </c>
      <c r="AQ35" s="98" t="str">
        <f>BaseDeCalcul!AN38</f>
        <v>NT</v>
      </c>
      <c r="AR35" s="98" t="str">
        <f>BaseDeCalcul!AO38</f>
        <v>NT</v>
      </c>
      <c r="AS35" s="98" t="str">
        <f>BaseDeCalcul!AP38</f>
        <v>NT</v>
      </c>
      <c r="AT35" s="98" t="str">
        <f>BaseDeCalcul!AQ38</f>
        <v>NT</v>
      </c>
      <c r="AU35" s="99" t="str">
        <f>BaseDeCalcul!AV38</f>
        <v>NA</v>
      </c>
    </row>
    <row r="36" spans="1:47" ht="45" customHeight="1">
      <c r="A36" s="6">
        <v>4</v>
      </c>
      <c r="B36" s="94" t="str">
        <f>Criteres!B36</f>
        <v>Multimédia</v>
      </c>
      <c r="C36" s="92">
        <f>BaseDeCalcul!AR39</f>
        <v>33</v>
      </c>
      <c r="D36" s="92" t="str">
        <f>BaseDeCalcul!B39</f>
        <v>4.17</v>
      </c>
      <c r="E36" s="95" t="str">
        <f>Criteres!E36</f>
        <v>Pour chaque média temporel pré-enregistré ayant une audio-description étendue synchronisée, celle-ci est-elle pertinente ?</v>
      </c>
      <c r="F36" s="92" t="str">
        <f>Criteres!D36</f>
        <v>AAA</v>
      </c>
      <c r="G36" s="98" t="str">
        <f>BaseDeCalcul!D39</f>
        <v>NT</v>
      </c>
      <c r="H36" s="98" t="str">
        <f>BaseDeCalcul!E39</f>
        <v>NT</v>
      </c>
      <c r="I36" s="98" t="str">
        <f>BaseDeCalcul!F39</f>
        <v>NT</v>
      </c>
      <c r="J36" s="98" t="str">
        <f>BaseDeCalcul!G39</f>
        <v>NT</v>
      </c>
      <c r="K36" s="98" t="str">
        <f>BaseDeCalcul!H39</f>
        <v>NT</v>
      </c>
      <c r="L36" s="98" t="str">
        <f>BaseDeCalcul!I39</f>
        <v>NT</v>
      </c>
      <c r="M36" s="98" t="str">
        <f>BaseDeCalcul!J39</f>
        <v>NT</v>
      </c>
      <c r="N36" s="98" t="str">
        <f>BaseDeCalcul!K39</f>
        <v>NT</v>
      </c>
      <c r="O36" s="98" t="str">
        <f>BaseDeCalcul!L39</f>
        <v>NT</v>
      </c>
      <c r="P36" s="98" t="str">
        <f>BaseDeCalcul!M39</f>
        <v>NA</v>
      </c>
      <c r="Q36" s="98" t="str">
        <f>BaseDeCalcul!N39</f>
        <v>NT</v>
      </c>
      <c r="R36" s="98" t="str">
        <f>BaseDeCalcul!O39</f>
        <v>NT</v>
      </c>
      <c r="S36" s="98" t="str">
        <f>BaseDeCalcul!P39</f>
        <v>NT</v>
      </c>
      <c r="T36" s="98" t="str">
        <f>BaseDeCalcul!Q39</f>
        <v>NT</v>
      </c>
      <c r="U36" s="98" t="str">
        <f>BaseDeCalcul!R39</f>
        <v>NT</v>
      </c>
      <c r="V36" s="98" t="str">
        <f>BaseDeCalcul!S39</f>
        <v>NT</v>
      </c>
      <c r="W36" s="98" t="str">
        <f>BaseDeCalcul!T39</f>
        <v>NT</v>
      </c>
      <c r="X36" s="98" t="str">
        <f>BaseDeCalcul!U39</f>
        <v>NT</v>
      </c>
      <c r="Y36" s="98" t="str">
        <f>BaseDeCalcul!V39</f>
        <v>NT</v>
      </c>
      <c r="Z36" s="98" t="str">
        <f>BaseDeCalcul!W39</f>
        <v>NT</v>
      </c>
      <c r="AA36" s="98" t="str">
        <f>BaseDeCalcul!X39</f>
        <v>NT</v>
      </c>
      <c r="AB36" s="98" t="str">
        <f>BaseDeCalcul!Y39</f>
        <v>NT</v>
      </c>
      <c r="AC36" s="98" t="str">
        <f>BaseDeCalcul!Z39</f>
        <v>NT</v>
      </c>
      <c r="AD36" s="98" t="str">
        <f>BaseDeCalcul!AA39</f>
        <v>NT</v>
      </c>
      <c r="AE36" s="98" t="str">
        <f>BaseDeCalcul!AB39</f>
        <v>NT</v>
      </c>
      <c r="AF36" s="98" t="str">
        <f>BaseDeCalcul!AC39</f>
        <v>NT</v>
      </c>
      <c r="AG36" s="98" t="str">
        <f>BaseDeCalcul!AD39</f>
        <v>NT</v>
      </c>
      <c r="AH36" s="98" t="str">
        <f>BaseDeCalcul!AE39</f>
        <v>NT</v>
      </c>
      <c r="AI36" s="98" t="str">
        <f>BaseDeCalcul!AF39</f>
        <v>NT</v>
      </c>
      <c r="AJ36" s="98" t="str">
        <f>BaseDeCalcul!AG39</f>
        <v>NT</v>
      </c>
      <c r="AK36" s="98" t="str">
        <f>BaseDeCalcul!AH39</f>
        <v>NT</v>
      </c>
      <c r="AL36" s="98" t="str">
        <f>BaseDeCalcul!AI39</f>
        <v>NT</v>
      </c>
      <c r="AM36" s="98" t="str">
        <f>BaseDeCalcul!AJ39</f>
        <v>NT</v>
      </c>
      <c r="AN36" s="98" t="str">
        <f>BaseDeCalcul!AK39</f>
        <v>NT</v>
      </c>
      <c r="AO36" s="98" t="str">
        <f>BaseDeCalcul!AL39</f>
        <v>NT</v>
      </c>
      <c r="AP36" s="98" t="str">
        <f>BaseDeCalcul!AM39</f>
        <v>NT</v>
      </c>
      <c r="AQ36" s="98" t="str">
        <f>BaseDeCalcul!AN39</f>
        <v>NT</v>
      </c>
      <c r="AR36" s="98" t="str">
        <f>BaseDeCalcul!AO39</f>
        <v>NT</v>
      </c>
      <c r="AS36" s="98" t="str">
        <f>BaseDeCalcul!AP39</f>
        <v>NT</v>
      </c>
      <c r="AT36" s="98" t="str">
        <f>BaseDeCalcul!AQ39</f>
        <v>NT</v>
      </c>
      <c r="AU36" s="99" t="str">
        <f>BaseDeCalcul!AV39</f>
        <v>NA</v>
      </c>
    </row>
    <row r="37" spans="1:47" ht="45" customHeight="1">
      <c r="A37" s="6">
        <v>4</v>
      </c>
      <c r="B37" s="94" t="str">
        <f>Criteres!B37</f>
        <v>Multimédia</v>
      </c>
      <c r="C37" s="92">
        <f>BaseDeCalcul!AR40</f>
        <v>34</v>
      </c>
      <c r="D37" s="92" t="str">
        <f>BaseDeCalcul!B40</f>
        <v>4.18</v>
      </c>
      <c r="E37" s="95" t="str">
        <f>Criteres!E37</f>
        <v>Chaque média temporel synchronisé ou seulement vidéo a-t-il, si nécessaire, une transcription textuelle (hors cas particuliers) ?</v>
      </c>
      <c r="F37" s="92" t="str">
        <f>Criteres!D37</f>
        <v>AAA</v>
      </c>
      <c r="G37" s="98" t="str">
        <f>BaseDeCalcul!D40</f>
        <v>NT</v>
      </c>
      <c r="H37" s="98" t="str">
        <f>BaseDeCalcul!E40</f>
        <v>NT</v>
      </c>
      <c r="I37" s="98" t="str">
        <f>BaseDeCalcul!F40</f>
        <v>NT</v>
      </c>
      <c r="J37" s="98" t="str">
        <f>BaseDeCalcul!G40</f>
        <v>NT</v>
      </c>
      <c r="K37" s="98" t="str">
        <f>BaseDeCalcul!H40</f>
        <v>NT</v>
      </c>
      <c r="L37" s="98" t="str">
        <f>BaseDeCalcul!I40</f>
        <v>NT</v>
      </c>
      <c r="M37" s="98" t="str">
        <f>BaseDeCalcul!J40</f>
        <v>NT</v>
      </c>
      <c r="N37" s="98" t="str">
        <f>BaseDeCalcul!K40</f>
        <v>NT</v>
      </c>
      <c r="O37" s="98" t="str">
        <f>BaseDeCalcul!L40</f>
        <v>NT</v>
      </c>
      <c r="P37" s="98" t="str">
        <f>BaseDeCalcul!M40</f>
        <v>NA</v>
      </c>
      <c r="Q37" s="98" t="str">
        <f>BaseDeCalcul!N40</f>
        <v>NT</v>
      </c>
      <c r="R37" s="98" t="str">
        <f>BaseDeCalcul!O40</f>
        <v>NT</v>
      </c>
      <c r="S37" s="98" t="str">
        <f>BaseDeCalcul!P40</f>
        <v>NT</v>
      </c>
      <c r="T37" s="98" t="str">
        <f>BaseDeCalcul!Q40</f>
        <v>NT</v>
      </c>
      <c r="U37" s="98" t="str">
        <f>BaseDeCalcul!R40</f>
        <v>NT</v>
      </c>
      <c r="V37" s="98" t="str">
        <f>BaseDeCalcul!S40</f>
        <v>NT</v>
      </c>
      <c r="W37" s="98" t="str">
        <f>BaseDeCalcul!T40</f>
        <v>NT</v>
      </c>
      <c r="X37" s="98" t="str">
        <f>BaseDeCalcul!U40</f>
        <v>NT</v>
      </c>
      <c r="Y37" s="98" t="str">
        <f>BaseDeCalcul!V40</f>
        <v>NT</v>
      </c>
      <c r="Z37" s="98" t="str">
        <f>BaseDeCalcul!W40</f>
        <v>NT</v>
      </c>
      <c r="AA37" s="98" t="str">
        <f>BaseDeCalcul!X40</f>
        <v>NT</v>
      </c>
      <c r="AB37" s="98" t="str">
        <f>BaseDeCalcul!Y40</f>
        <v>NT</v>
      </c>
      <c r="AC37" s="98" t="str">
        <f>BaseDeCalcul!Z40</f>
        <v>NT</v>
      </c>
      <c r="AD37" s="98" t="str">
        <f>BaseDeCalcul!AA40</f>
        <v>NT</v>
      </c>
      <c r="AE37" s="98" t="str">
        <f>BaseDeCalcul!AB40</f>
        <v>NT</v>
      </c>
      <c r="AF37" s="98" t="str">
        <f>BaseDeCalcul!AC40</f>
        <v>NT</v>
      </c>
      <c r="AG37" s="98" t="str">
        <f>BaseDeCalcul!AD40</f>
        <v>NT</v>
      </c>
      <c r="AH37" s="98" t="str">
        <f>BaseDeCalcul!AE40</f>
        <v>NT</v>
      </c>
      <c r="AI37" s="98" t="str">
        <f>BaseDeCalcul!AF40</f>
        <v>NT</v>
      </c>
      <c r="AJ37" s="98" t="str">
        <f>BaseDeCalcul!AG40</f>
        <v>NT</v>
      </c>
      <c r="AK37" s="98" t="str">
        <f>BaseDeCalcul!AH40</f>
        <v>NT</v>
      </c>
      <c r="AL37" s="98" t="str">
        <f>BaseDeCalcul!AI40</f>
        <v>NT</v>
      </c>
      <c r="AM37" s="98" t="str">
        <f>BaseDeCalcul!AJ40</f>
        <v>NT</v>
      </c>
      <c r="AN37" s="98" t="str">
        <f>BaseDeCalcul!AK40</f>
        <v>NT</v>
      </c>
      <c r="AO37" s="98" t="str">
        <f>BaseDeCalcul!AL40</f>
        <v>NT</v>
      </c>
      <c r="AP37" s="98" t="str">
        <f>BaseDeCalcul!AM40</f>
        <v>NT</v>
      </c>
      <c r="AQ37" s="98" t="str">
        <f>BaseDeCalcul!AN40</f>
        <v>NT</v>
      </c>
      <c r="AR37" s="98" t="str">
        <f>BaseDeCalcul!AO40</f>
        <v>NT</v>
      </c>
      <c r="AS37" s="98" t="str">
        <f>BaseDeCalcul!AP40</f>
        <v>NT</v>
      </c>
      <c r="AT37" s="98" t="str">
        <f>BaseDeCalcul!AQ40</f>
        <v>NT</v>
      </c>
      <c r="AU37" s="99" t="str">
        <f>BaseDeCalcul!AV40</f>
        <v>NA</v>
      </c>
    </row>
    <row r="38" spans="1:47" ht="45" customHeight="1">
      <c r="A38" s="6">
        <v>4</v>
      </c>
      <c r="B38" s="94" t="str">
        <f>Criteres!B38</f>
        <v>Multimédia</v>
      </c>
      <c r="C38" s="92">
        <f>BaseDeCalcul!AR41</f>
        <v>35</v>
      </c>
      <c r="D38" s="92" t="str">
        <f>BaseDeCalcul!B41</f>
        <v>4.19</v>
      </c>
      <c r="E38" s="95" t="str">
        <f>Criteres!E38</f>
        <v>Pour chaque média temporel synchronisé ou seulement vidéo, ayant une transcription textuelle, celle-ci est-elle pertinente ?</v>
      </c>
      <c r="F38" s="92" t="str">
        <f>Criteres!D38</f>
        <v>AAA</v>
      </c>
      <c r="G38" s="98" t="str">
        <f>BaseDeCalcul!D41</f>
        <v>NT</v>
      </c>
      <c r="H38" s="98" t="str">
        <f>BaseDeCalcul!E41</f>
        <v>NT</v>
      </c>
      <c r="I38" s="98" t="str">
        <f>BaseDeCalcul!F41</f>
        <v>NT</v>
      </c>
      <c r="J38" s="98" t="str">
        <f>BaseDeCalcul!G41</f>
        <v>NT</v>
      </c>
      <c r="K38" s="98" t="str">
        <f>BaseDeCalcul!H41</f>
        <v>NT</v>
      </c>
      <c r="L38" s="98" t="str">
        <f>BaseDeCalcul!I41</f>
        <v>NT</v>
      </c>
      <c r="M38" s="98" t="str">
        <f>BaseDeCalcul!J41</f>
        <v>NT</v>
      </c>
      <c r="N38" s="98" t="str">
        <f>BaseDeCalcul!K41</f>
        <v>NT</v>
      </c>
      <c r="O38" s="98" t="str">
        <f>BaseDeCalcul!L41</f>
        <v>NT</v>
      </c>
      <c r="P38" s="98" t="str">
        <f>BaseDeCalcul!M41</f>
        <v>NA</v>
      </c>
      <c r="Q38" s="98" t="str">
        <f>BaseDeCalcul!N41</f>
        <v>NT</v>
      </c>
      <c r="R38" s="98" t="str">
        <f>BaseDeCalcul!O41</f>
        <v>NT</v>
      </c>
      <c r="S38" s="98" t="str">
        <f>BaseDeCalcul!P41</f>
        <v>NT</v>
      </c>
      <c r="T38" s="98" t="str">
        <f>BaseDeCalcul!Q41</f>
        <v>NT</v>
      </c>
      <c r="U38" s="98" t="str">
        <f>BaseDeCalcul!R41</f>
        <v>NT</v>
      </c>
      <c r="V38" s="98" t="str">
        <f>BaseDeCalcul!S41</f>
        <v>NT</v>
      </c>
      <c r="W38" s="98" t="str">
        <f>BaseDeCalcul!T41</f>
        <v>NT</v>
      </c>
      <c r="X38" s="98" t="str">
        <f>BaseDeCalcul!U41</f>
        <v>NT</v>
      </c>
      <c r="Y38" s="98" t="str">
        <f>BaseDeCalcul!V41</f>
        <v>NT</v>
      </c>
      <c r="Z38" s="98" t="str">
        <f>BaseDeCalcul!W41</f>
        <v>NT</v>
      </c>
      <c r="AA38" s="98" t="str">
        <f>BaseDeCalcul!X41</f>
        <v>NT</v>
      </c>
      <c r="AB38" s="98" t="str">
        <f>BaseDeCalcul!Y41</f>
        <v>NT</v>
      </c>
      <c r="AC38" s="98" t="str">
        <f>BaseDeCalcul!Z41</f>
        <v>NT</v>
      </c>
      <c r="AD38" s="98" t="str">
        <f>BaseDeCalcul!AA41</f>
        <v>NT</v>
      </c>
      <c r="AE38" s="98" t="str">
        <f>BaseDeCalcul!AB41</f>
        <v>NT</v>
      </c>
      <c r="AF38" s="98" t="str">
        <f>BaseDeCalcul!AC41</f>
        <v>NT</v>
      </c>
      <c r="AG38" s="98" t="str">
        <f>BaseDeCalcul!AD41</f>
        <v>NT</v>
      </c>
      <c r="AH38" s="98" t="str">
        <f>BaseDeCalcul!AE41</f>
        <v>NT</v>
      </c>
      <c r="AI38" s="98" t="str">
        <f>BaseDeCalcul!AF41</f>
        <v>NT</v>
      </c>
      <c r="AJ38" s="98" t="str">
        <f>BaseDeCalcul!AG41</f>
        <v>NT</v>
      </c>
      <c r="AK38" s="98" t="str">
        <f>BaseDeCalcul!AH41</f>
        <v>NT</v>
      </c>
      <c r="AL38" s="98" t="str">
        <f>BaseDeCalcul!AI41</f>
        <v>NT</v>
      </c>
      <c r="AM38" s="98" t="str">
        <f>BaseDeCalcul!AJ41</f>
        <v>NT</v>
      </c>
      <c r="AN38" s="98" t="str">
        <f>BaseDeCalcul!AK41</f>
        <v>NT</v>
      </c>
      <c r="AO38" s="98" t="str">
        <f>BaseDeCalcul!AL41</f>
        <v>NT</v>
      </c>
      <c r="AP38" s="98" t="str">
        <f>BaseDeCalcul!AM41</f>
        <v>NT</v>
      </c>
      <c r="AQ38" s="98" t="str">
        <f>BaseDeCalcul!AN41</f>
        <v>NT</v>
      </c>
      <c r="AR38" s="98" t="str">
        <f>BaseDeCalcul!AO41</f>
        <v>NT</v>
      </c>
      <c r="AS38" s="98" t="str">
        <f>BaseDeCalcul!AP41</f>
        <v>NT</v>
      </c>
      <c r="AT38" s="98" t="str">
        <f>BaseDeCalcul!AQ41</f>
        <v>NT</v>
      </c>
      <c r="AU38" s="99" t="str">
        <f>BaseDeCalcul!AV41</f>
        <v>NA</v>
      </c>
    </row>
    <row r="39" spans="1:47" ht="45" customHeight="1">
      <c r="A39" s="6">
        <v>4</v>
      </c>
      <c r="B39" s="94" t="str">
        <f>Criteres!B39</f>
        <v>Multimédia</v>
      </c>
      <c r="C39" s="92">
        <f>BaseDeCalcul!AR42</f>
        <v>36</v>
      </c>
      <c r="D39" s="92" t="str">
        <f>BaseDeCalcul!B42</f>
        <v>4.20</v>
      </c>
      <c r="E39" s="95" t="str">
        <f>Criteres!E39</f>
        <v>Pour chaque média temporel seulement audio pré-enregistré, les dialogues sont-ils suffisamment audibles (hors cas particuliers) ?</v>
      </c>
      <c r="F39" s="92" t="str">
        <f>Criteres!D39</f>
        <v>AAA</v>
      </c>
      <c r="G39" s="98" t="str">
        <f>BaseDeCalcul!D42</f>
        <v>NT</v>
      </c>
      <c r="H39" s="98" t="str">
        <f>BaseDeCalcul!E42</f>
        <v>NT</v>
      </c>
      <c r="I39" s="98" t="str">
        <f>BaseDeCalcul!F42</f>
        <v>NT</v>
      </c>
      <c r="J39" s="98" t="str">
        <f>BaseDeCalcul!G42</f>
        <v>NT</v>
      </c>
      <c r="K39" s="98" t="str">
        <f>BaseDeCalcul!H42</f>
        <v>NT</v>
      </c>
      <c r="L39" s="98" t="str">
        <f>BaseDeCalcul!I42</f>
        <v>NT</v>
      </c>
      <c r="M39" s="98" t="str">
        <f>BaseDeCalcul!J42</f>
        <v>NT</v>
      </c>
      <c r="N39" s="98" t="str">
        <f>BaseDeCalcul!K42</f>
        <v>NT</v>
      </c>
      <c r="O39" s="98" t="str">
        <f>BaseDeCalcul!L42</f>
        <v>NT</v>
      </c>
      <c r="P39" s="98" t="str">
        <f>BaseDeCalcul!M42</f>
        <v>NA</v>
      </c>
      <c r="Q39" s="98" t="str">
        <f>BaseDeCalcul!N42</f>
        <v>NT</v>
      </c>
      <c r="R39" s="98" t="str">
        <f>BaseDeCalcul!O42</f>
        <v>NT</v>
      </c>
      <c r="S39" s="98" t="str">
        <f>BaseDeCalcul!P42</f>
        <v>NT</v>
      </c>
      <c r="T39" s="98" t="str">
        <f>BaseDeCalcul!Q42</f>
        <v>NT</v>
      </c>
      <c r="U39" s="98" t="str">
        <f>BaseDeCalcul!R42</f>
        <v>NT</v>
      </c>
      <c r="V39" s="98" t="str">
        <f>BaseDeCalcul!S42</f>
        <v>NT</v>
      </c>
      <c r="W39" s="98" t="str">
        <f>BaseDeCalcul!T42</f>
        <v>NT</v>
      </c>
      <c r="X39" s="98" t="str">
        <f>BaseDeCalcul!U42</f>
        <v>NT</v>
      </c>
      <c r="Y39" s="98" t="str">
        <f>BaseDeCalcul!V42</f>
        <v>NT</v>
      </c>
      <c r="Z39" s="98" t="str">
        <f>BaseDeCalcul!W42</f>
        <v>NT</v>
      </c>
      <c r="AA39" s="98" t="str">
        <f>BaseDeCalcul!X42</f>
        <v>NT</v>
      </c>
      <c r="AB39" s="98" t="str">
        <f>BaseDeCalcul!Y42</f>
        <v>NT</v>
      </c>
      <c r="AC39" s="98" t="str">
        <f>BaseDeCalcul!Z42</f>
        <v>NT</v>
      </c>
      <c r="AD39" s="98" t="str">
        <f>BaseDeCalcul!AA42</f>
        <v>NT</v>
      </c>
      <c r="AE39" s="98" t="str">
        <f>BaseDeCalcul!AB42</f>
        <v>NT</v>
      </c>
      <c r="AF39" s="98" t="str">
        <f>BaseDeCalcul!AC42</f>
        <v>NT</v>
      </c>
      <c r="AG39" s="98" t="str">
        <f>BaseDeCalcul!AD42</f>
        <v>NT</v>
      </c>
      <c r="AH39" s="98" t="str">
        <f>BaseDeCalcul!AE42</f>
        <v>NT</v>
      </c>
      <c r="AI39" s="98" t="str">
        <f>BaseDeCalcul!AF42</f>
        <v>NT</v>
      </c>
      <c r="AJ39" s="98" t="str">
        <f>BaseDeCalcul!AG42</f>
        <v>NT</v>
      </c>
      <c r="AK39" s="98" t="str">
        <f>BaseDeCalcul!AH42</f>
        <v>NT</v>
      </c>
      <c r="AL39" s="98" t="str">
        <f>BaseDeCalcul!AI42</f>
        <v>NT</v>
      </c>
      <c r="AM39" s="98" t="str">
        <f>BaseDeCalcul!AJ42</f>
        <v>NT</v>
      </c>
      <c r="AN39" s="98" t="str">
        <f>BaseDeCalcul!AK42</f>
        <v>NT</v>
      </c>
      <c r="AO39" s="98" t="str">
        <f>BaseDeCalcul!AL42</f>
        <v>NT</v>
      </c>
      <c r="AP39" s="98" t="str">
        <f>BaseDeCalcul!AM42</f>
        <v>NT</v>
      </c>
      <c r="AQ39" s="98" t="str">
        <f>BaseDeCalcul!AN42</f>
        <v>NT</v>
      </c>
      <c r="AR39" s="98" t="str">
        <f>BaseDeCalcul!AO42</f>
        <v>NT</v>
      </c>
      <c r="AS39" s="98" t="str">
        <f>BaseDeCalcul!AP42</f>
        <v>NT</v>
      </c>
      <c r="AT39" s="98" t="str">
        <f>BaseDeCalcul!AQ42</f>
        <v>NT</v>
      </c>
      <c r="AU39" s="99" t="str">
        <f>BaseDeCalcul!AV42</f>
        <v>NA</v>
      </c>
    </row>
    <row r="40" spans="1:47" ht="45" customHeight="1">
      <c r="A40" s="6">
        <v>4</v>
      </c>
      <c r="B40" s="94" t="str">
        <f>Criteres!B40</f>
        <v>Tableaux</v>
      </c>
      <c r="C40" s="92">
        <f>BaseDeCalcul!AR43</f>
        <v>37</v>
      </c>
      <c r="D40" s="92" t="str">
        <f>BaseDeCalcul!B43</f>
        <v>5.1</v>
      </c>
      <c r="E40" s="95" t="str">
        <f>Criteres!E40</f>
        <v>Chaque tableau de données complexe a-t-il un résumé ?</v>
      </c>
      <c r="F40" s="92" t="str">
        <f>Criteres!D40</f>
        <v>A</v>
      </c>
      <c r="G40" s="98" t="str">
        <f>BaseDeCalcul!D43</f>
        <v>NA</v>
      </c>
      <c r="H40" s="98" t="str">
        <f>BaseDeCalcul!E43</f>
        <v>NA</v>
      </c>
      <c r="I40" s="98" t="str">
        <f>BaseDeCalcul!F43</f>
        <v>NA</v>
      </c>
      <c r="J40" s="98" t="str">
        <f>BaseDeCalcul!G43</f>
        <v>NA</v>
      </c>
      <c r="K40" s="98" t="str">
        <f>BaseDeCalcul!H43</f>
        <v>NA</v>
      </c>
      <c r="L40" s="98" t="str">
        <f>BaseDeCalcul!I43</f>
        <v>NA</v>
      </c>
      <c r="M40" s="98" t="str">
        <f>BaseDeCalcul!J43</f>
        <v>NA</v>
      </c>
      <c r="N40" s="98" t="str">
        <f>BaseDeCalcul!K43</f>
        <v>NA</v>
      </c>
      <c r="O40" s="98" t="str">
        <f>BaseDeCalcul!L43</f>
        <v>NA</v>
      </c>
      <c r="P40" s="98" t="str">
        <f>BaseDeCalcul!M43</f>
        <v>NA</v>
      </c>
      <c r="Q40" s="98" t="str">
        <f>BaseDeCalcul!N43</f>
        <v>NT</v>
      </c>
      <c r="R40" s="98" t="str">
        <f>BaseDeCalcul!O43</f>
        <v>NA</v>
      </c>
      <c r="S40" s="98" t="str">
        <f>BaseDeCalcul!P43</f>
        <v>NA</v>
      </c>
      <c r="T40" s="98" t="str">
        <f>BaseDeCalcul!Q43</f>
        <v>NA</v>
      </c>
      <c r="U40" s="98" t="str">
        <f>BaseDeCalcul!R43</f>
        <v>NA</v>
      </c>
      <c r="V40" s="98" t="str">
        <f>BaseDeCalcul!S43</f>
        <v>NA</v>
      </c>
      <c r="W40" s="98" t="str">
        <f>BaseDeCalcul!T43</f>
        <v>NA</v>
      </c>
      <c r="X40" s="98" t="str">
        <f>BaseDeCalcul!U43</f>
        <v>NA</v>
      </c>
      <c r="Y40" s="98" t="str">
        <f>BaseDeCalcul!V43</f>
        <v>NA</v>
      </c>
      <c r="Z40" s="98" t="str">
        <f>BaseDeCalcul!W43</f>
        <v>NA</v>
      </c>
      <c r="AA40" s="98" t="str">
        <f>BaseDeCalcul!X43</f>
        <v>NA</v>
      </c>
      <c r="AB40" s="98" t="str">
        <f>BaseDeCalcul!Y43</f>
        <v>NA</v>
      </c>
      <c r="AC40" s="98" t="str">
        <f>BaseDeCalcul!Z43</f>
        <v>NA</v>
      </c>
      <c r="AD40" s="98" t="str">
        <f>BaseDeCalcul!AA43</f>
        <v>NA</v>
      </c>
      <c r="AE40" s="98" t="str">
        <f>BaseDeCalcul!AB43</f>
        <v>NT</v>
      </c>
      <c r="AF40" s="98" t="str">
        <f>BaseDeCalcul!AC43</f>
        <v>NA</v>
      </c>
      <c r="AG40" s="98" t="str">
        <f>BaseDeCalcul!AD43</f>
        <v>NA</v>
      </c>
      <c r="AH40" s="98" t="str">
        <f>BaseDeCalcul!AE43</f>
        <v>NA</v>
      </c>
      <c r="AI40" s="98" t="str">
        <f>BaseDeCalcul!AF43</f>
        <v>NA</v>
      </c>
      <c r="AJ40" s="98" t="str">
        <f>BaseDeCalcul!AG43</f>
        <v>NA</v>
      </c>
      <c r="AK40" s="98" t="str">
        <f>BaseDeCalcul!AH43</f>
        <v>NA</v>
      </c>
      <c r="AL40" s="98" t="str">
        <f>BaseDeCalcul!AI43</f>
        <v>NA</v>
      </c>
      <c r="AM40" s="98" t="str">
        <f>BaseDeCalcul!AJ43</f>
        <v>NA</v>
      </c>
      <c r="AN40" s="98" t="str">
        <f>BaseDeCalcul!AK43</f>
        <v>NA</v>
      </c>
      <c r="AO40" s="98" t="str">
        <f>BaseDeCalcul!AL43</f>
        <v>NA</v>
      </c>
      <c r="AP40" s="98" t="str">
        <f>BaseDeCalcul!AM43</f>
        <v>NA</v>
      </c>
      <c r="AQ40" s="98" t="str">
        <f>BaseDeCalcul!AN43</f>
        <v>NA</v>
      </c>
      <c r="AR40" s="98" t="str">
        <f>BaseDeCalcul!AO43</f>
        <v>NT</v>
      </c>
      <c r="AS40" s="98" t="str">
        <f>BaseDeCalcul!AP43</f>
        <v>NT</v>
      </c>
      <c r="AT40" s="98" t="str">
        <f>BaseDeCalcul!AQ43</f>
        <v>NT</v>
      </c>
      <c r="AU40" s="99" t="str">
        <f>BaseDeCalcul!AV43</f>
        <v>NA</v>
      </c>
    </row>
    <row r="41" spans="1:47" ht="45" customHeight="1">
      <c r="A41" s="6">
        <v>4</v>
      </c>
      <c r="B41" s="94" t="str">
        <f>Criteres!B41</f>
        <v>Tableaux</v>
      </c>
      <c r="C41" s="92">
        <f>BaseDeCalcul!AR44</f>
        <v>38</v>
      </c>
      <c r="D41" s="92" t="str">
        <f>BaseDeCalcul!B44</f>
        <v>5.2</v>
      </c>
      <c r="E41" s="95" t="str">
        <f>Criteres!E41</f>
        <v>Pour chaque tableau de données complexe ayant un résumé, celui-ci est-il pertinent ?</v>
      </c>
      <c r="F41" s="92" t="str">
        <f>Criteres!D41</f>
        <v>A</v>
      </c>
      <c r="G41" s="98" t="str">
        <f>BaseDeCalcul!D44</f>
        <v>NA</v>
      </c>
      <c r="H41" s="98" t="str">
        <f>BaseDeCalcul!E44</f>
        <v>NA</v>
      </c>
      <c r="I41" s="98" t="str">
        <f>BaseDeCalcul!F44</f>
        <v>NA</v>
      </c>
      <c r="J41" s="98" t="str">
        <f>BaseDeCalcul!G44</f>
        <v>NA</v>
      </c>
      <c r="K41" s="98" t="str">
        <f>BaseDeCalcul!H44</f>
        <v>NA</v>
      </c>
      <c r="L41" s="98" t="str">
        <f>BaseDeCalcul!I44</f>
        <v>NA</v>
      </c>
      <c r="M41" s="98" t="str">
        <f>BaseDeCalcul!J44</f>
        <v>NA</v>
      </c>
      <c r="N41" s="98" t="str">
        <f>BaseDeCalcul!K44</f>
        <v>NA</v>
      </c>
      <c r="O41" s="98" t="str">
        <f>BaseDeCalcul!L44</f>
        <v>NA</v>
      </c>
      <c r="P41" s="98" t="str">
        <f>BaseDeCalcul!M44</f>
        <v>NA</v>
      </c>
      <c r="Q41" s="98" t="str">
        <f>BaseDeCalcul!N44</f>
        <v>NT</v>
      </c>
      <c r="R41" s="98" t="str">
        <f>BaseDeCalcul!O44</f>
        <v>NA</v>
      </c>
      <c r="S41" s="98" t="str">
        <f>BaseDeCalcul!P44</f>
        <v>NA</v>
      </c>
      <c r="T41" s="98" t="str">
        <f>BaseDeCalcul!Q44</f>
        <v>NA</v>
      </c>
      <c r="U41" s="98" t="str">
        <f>BaseDeCalcul!R44</f>
        <v>NA</v>
      </c>
      <c r="V41" s="98" t="str">
        <f>BaseDeCalcul!S44</f>
        <v>NA</v>
      </c>
      <c r="W41" s="98" t="str">
        <f>BaseDeCalcul!T44</f>
        <v>NA</v>
      </c>
      <c r="X41" s="98" t="str">
        <f>BaseDeCalcul!U44</f>
        <v>NA</v>
      </c>
      <c r="Y41" s="98" t="str">
        <f>BaseDeCalcul!V44</f>
        <v>NA</v>
      </c>
      <c r="Z41" s="98" t="str">
        <f>BaseDeCalcul!W44</f>
        <v>NA</v>
      </c>
      <c r="AA41" s="98" t="str">
        <f>BaseDeCalcul!X44</f>
        <v>NA</v>
      </c>
      <c r="AB41" s="98" t="str">
        <f>BaseDeCalcul!Y44</f>
        <v>NA</v>
      </c>
      <c r="AC41" s="98" t="str">
        <f>BaseDeCalcul!Z44</f>
        <v>NA</v>
      </c>
      <c r="AD41" s="98" t="str">
        <f>BaseDeCalcul!AA44</f>
        <v>NA</v>
      </c>
      <c r="AE41" s="98" t="str">
        <f>BaseDeCalcul!AB44</f>
        <v>NT</v>
      </c>
      <c r="AF41" s="98" t="str">
        <f>BaseDeCalcul!AC44</f>
        <v>NA</v>
      </c>
      <c r="AG41" s="98" t="str">
        <f>BaseDeCalcul!AD44</f>
        <v>NA</v>
      </c>
      <c r="AH41" s="98" t="str">
        <f>BaseDeCalcul!AE44</f>
        <v>NA</v>
      </c>
      <c r="AI41" s="98" t="str">
        <f>BaseDeCalcul!AF44</f>
        <v>NA</v>
      </c>
      <c r="AJ41" s="98" t="str">
        <f>BaseDeCalcul!AG44</f>
        <v>NA</v>
      </c>
      <c r="AK41" s="98" t="str">
        <f>BaseDeCalcul!AH44</f>
        <v>NA</v>
      </c>
      <c r="AL41" s="98" t="str">
        <f>BaseDeCalcul!AI44</f>
        <v>NA</v>
      </c>
      <c r="AM41" s="98" t="str">
        <f>BaseDeCalcul!AJ44</f>
        <v>NA</v>
      </c>
      <c r="AN41" s="98" t="str">
        <f>BaseDeCalcul!AK44</f>
        <v>NA</v>
      </c>
      <c r="AO41" s="98" t="str">
        <f>BaseDeCalcul!AL44</f>
        <v>NA</v>
      </c>
      <c r="AP41" s="98" t="str">
        <f>BaseDeCalcul!AM44</f>
        <v>NA</v>
      </c>
      <c r="AQ41" s="98" t="str">
        <f>BaseDeCalcul!AN44</f>
        <v>NA</v>
      </c>
      <c r="AR41" s="98" t="str">
        <f>BaseDeCalcul!AO44</f>
        <v>NT</v>
      </c>
      <c r="AS41" s="98" t="str">
        <f>BaseDeCalcul!AP44</f>
        <v>NT</v>
      </c>
      <c r="AT41" s="98" t="str">
        <f>BaseDeCalcul!AQ44</f>
        <v>NT</v>
      </c>
      <c r="AU41" s="99" t="str">
        <f>BaseDeCalcul!AV44</f>
        <v>NA</v>
      </c>
    </row>
    <row r="42" spans="1:47" ht="45" customHeight="1">
      <c r="A42" s="6">
        <v>4</v>
      </c>
      <c r="B42" s="94" t="str">
        <f>Criteres!B42</f>
        <v>Tableaux</v>
      </c>
      <c r="C42" s="92">
        <f>BaseDeCalcul!AR45</f>
        <v>39</v>
      </c>
      <c r="D42" s="92" t="str">
        <f>BaseDeCalcul!B45</f>
        <v>5.3</v>
      </c>
      <c r="E42" s="95" t="str">
        <f>Criteres!E42</f>
        <v>Pour chaque tableau de mise en forme, le contenu linéarisé reste-t-il compréhensible (hors cas particuliers) ?</v>
      </c>
      <c r="F42" s="92" t="str">
        <f>Criteres!D42</f>
        <v>A</v>
      </c>
      <c r="G42" s="98" t="str">
        <f>BaseDeCalcul!D45</f>
        <v>NA</v>
      </c>
      <c r="H42" s="98" t="str">
        <f>BaseDeCalcul!E45</f>
        <v>NA</v>
      </c>
      <c r="I42" s="98" t="str">
        <f>BaseDeCalcul!F45</f>
        <v>NA</v>
      </c>
      <c r="J42" s="98" t="str">
        <f>BaseDeCalcul!G45</f>
        <v>NA</v>
      </c>
      <c r="K42" s="98" t="str">
        <f>BaseDeCalcul!H45</f>
        <v>NA</v>
      </c>
      <c r="L42" s="98" t="str">
        <f>BaseDeCalcul!I45</f>
        <v>NA</v>
      </c>
      <c r="M42" s="98" t="str">
        <f>BaseDeCalcul!J45</f>
        <v>NA</v>
      </c>
      <c r="N42" s="98" t="str">
        <f>BaseDeCalcul!K45</f>
        <v>NA</v>
      </c>
      <c r="O42" s="98" t="str">
        <f>BaseDeCalcul!L45</f>
        <v>NA</v>
      </c>
      <c r="P42" s="98" t="str">
        <f>BaseDeCalcul!M45</f>
        <v>NA</v>
      </c>
      <c r="Q42" s="98" t="str">
        <f>BaseDeCalcul!N45</f>
        <v>NT</v>
      </c>
      <c r="R42" s="98" t="str">
        <f>BaseDeCalcul!O45</f>
        <v>NA</v>
      </c>
      <c r="S42" s="98" t="str">
        <f>BaseDeCalcul!P45</f>
        <v>NA</v>
      </c>
      <c r="T42" s="98" t="str">
        <f>BaseDeCalcul!Q45</f>
        <v>NA</v>
      </c>
      <c r="U42" s="98" t="str">
        <f>BaseDeCalcul!R45</f>
        <v>NA</v>
      </c>
      <c r="V42" s="98" t="str">
        <f>BaseDeCalcul!S45</f>
        <v>NA</v>
      </c>
      <c r="W42" s="98" t="str">
        <f>BaseDeCalcul!T45</f>
        <v>NA</v>
      </c>
      <c r="X42" s="98" t="str">
        <f>BaseDeCalcul!U45</f>
        <v>NA</v>
      </c>
      <c r="Y42" s="98" t="str">
        <f>BaseDeCalcul!V45</f>
        <v>NA</v>
      </c>
      <c r="Z42" s="98" t="str">
        <f>BaseDeCalcul!W45</f>
        <v>NA</v>
      </c>
      <c r="AA42" s="98" t="str">
        <f>BaseDeCalcul!X45</f>
        <v>NA</v>
      </c>
      <c r="AB42" s="98" t="str">
        <f>BaseDeCalcul!Y45</f>
        <v>NA</v>
      </c>
      <c r="AC42" s="98" t="str">
        <f>BaseDeCalcul!Z45</f>
        <v>NA</v>
      </c>
      <c r="AD42" s="98" t="str">
        <f>BaseDeCalcul!AA45</f>
        <v>NA</v>
      </c>
      <c r="AE42" s="98" t="str">
        <f>BaseDeCalcul!AB45</f>
        <v>NT</v>
      </c>
      <c r="AF42" s="98" t="str">
        <f>BaseDeCalcul!AC45</f>
        <v>NA</v>
      </c>
      <c r="AG42" s="98" t="str">
        <f>BaseDeCalcul!AD45</f>
        <v>NA</v>
      </c>
      <c r="AH42" s="98" t="str">
        <f>BaseDeCalcul!AE45</f>
        <v>NA</v>
      </c>
      <c r="AI42" s="98" t="str">
        <f>BaseDeCalcul!AF45</f>
        <v>NA</v>
      </c>
      <c r="AJ42" s="98" t="str">
        <f>BaseDeCalcul!AG45</f>
        <v>NA</v>
      </c>
      <c r="AK42" s="98" t="str">
        <f>BaseDeCalcul!AH45</f>
        <v>NA</v>
      </c>
      <c r="AL42" s="98" t="str">
        <f>BaseDeCalcul!AI45</f>
        <v>NA</v>
      </c>
      <c r="AM42" s="98" t="str">
        <f>BaseDeCalcul!AJ45</f>
        <v>NA</v>
      </c>
      <c r="AN42" s="98" t="str">
        <f>BaseDeCalcul!AK45</f>
        <v>NA</v>
      </c>
      <c r="AO42" s="98" t="str">
        <f>BaseDeCalcul!AL45</f>
        <v>NA</v>
      </c>
      <c r="AP42" s="98" t="str">
        <f>BaseDeCalcul!AM45</f>
        <v>NA</v>
      </c>
      <c r="AQ42" s="98" t="str">
        <f>BaseDeCalcul!AN45</f>
        <v>NA</v>
      </c>
      <c r="AR42" s="98" t="str">
        <f>BaseDeCalcul!AO45</f>
        <v>NT</v>
      </c>
      <c r="AS42" s="98" t="str">
        <f>BaseDeCalcul!AP45</f>
        <v>NT</v>
      </c>
      <c r="AT42" s="98" t="str">
        <f>BaseDeCalcul!AQ45</f>
        <v>NT</v>
      </c>
      <c r="AU42" s="99" t="str">
        <f>BaseDeCalcul!AV45</f>
        <v>NA</v>
      </c>
    </row>
    <row r="43" spans="1:47" ht="45" customHeight="1">
      <c r="A43" s="6">
        <v>5</v>
      </c>
      <c r="B43" s="94" t="str">
        <f>Criteres!B43</f>
        <v>Tableaux</v>
      </c>
      <c r="C43" s="92">
        <f>BaseDeCalcul!AR46</f>
        <v>40</v>
      </c>
      <c r="D43" s="92" t="str">
        <f>BaseDeCalcul!B46</f>
        <v>5.4</v>
      </c>
      <c r="E43" s="95" t="str">
        <f>Criteres!E43</f>
        <v>Pour chaque tableau de données ayant un titre, le titre est-il correctement associé au tableau de données ?</v>
      </c>
      <c r="F43" s="92" t="str">
        <f>Criteres!D43</f>
        <v>A</v>
      </c>
      <c r="G43" s="98" t="str">
        <f>BaseDeCalcul!D46</f>
        <v>NA</v>
      </c>
      <c r="H43" s="98" t="str">
        <f>BaseDeCalcul!E46</f>
        <v>NA</v>
      </c>
      <c r="I43" s="98" t="str">
        <f>BaseDeCalcul!F46</f>
        <v>NA</v>
      </c>
      <c r="J43" s="98" t="str">
        <f>BaseDeCalcul!G46</f>
        <v>NA</v>
      </c>
      <c r="K43" s="98" t="str">
        <f>BaseDeCalcul!H46</f>
        <v>NA</v>
      </c>
      <c r="L43" s="98" t="str">
        <f>BaseDeCalcul!I46</f>
        <v>NA</v>
      </c>
      <c r="M43" s="98" t="str">
        <f>BaseDeCalcul!J46</f>
        <v>NA</v>
      </c>
      <c r="N43" s="98" t="str">
        <f>BaseDeCalcul!K46</f>
        <v>NA</v>
      </c>
      <c r="O43" s="98" t="str">
        <f>BaseDeCalcul!L46</f>
        <v>NA</v>
      </c>
      <c r="P43" s="98" t="str">
        <f>BaseDeCalcul!M46</f>
        <v>NA</v>
      </c>
      <c r="Q43" s="98" t="str">
        <f>BaseDeCalcul!N46</f>
        <v>NT</v>
      </c>
      <c r="R43" s="98" t="str">
        <f>BaseDeCalcul!O46</f>
        <v>NA</v>
      </c>
      <c r="S43" s="98" t="str">
        <f>BaseDeCalcul!P46</f>
        <v>NA</v>
      </c>
      <c r="T43" s="98" t="str">
        <f>BaseDeCalcul!Q46</f>
        <v>NA</v>
      </c>
      <c r="U43" s="98" t="str">
        <f>BaseDeCalcul!R46</f>
        <v>NA</v>
      </c>
      <c r="V43" s="98" t="str">
        <f>BaseDeCalcul!S46</f>
        <v>NA</v>
      </c>
      <c r="W43" s="98" t="str">
        <f>BaseDeCalcul!T46</f>
        <v>NA</v>
      </c>
      <c r="X43" s="98" t="str">
        <f>BaseDeCalcul!U46</f>
        <v>NA</v>
      </c>
      <c r="Y43" s="98" t="str">
        <f>BaseDeCalcul!V46</f>
        <v>NA</v>
      </c>
      <c r="Z43" s="98" t="str">
        <f>BaseDeCalcul!W46</f>
        <v>NA</v>
      </c>
      <c r="AA43" s="98" t="str">
        <f>BaseDeCalcul!X46</f>
        <v>NA</v>
      </c>
      <c r="AB43" s="98" t="str">
        <f>BaseDeCalcul!Y46</f>
        <v>NA</v>
      </c>
      <c r="AC43" s="98" t="str">
        <f>BaseDeCalcul!Z46</f>
        <v>NA</v>
      </c>
      <c r="AD43" s="98" t="str">
        <f>BaseDeCalcul!AA46</f>
        <v>NA</v>
      </c>
      <c r="AE43" s="98" t="str">
        <f>BaseDeCalcul!AB46</f>
        <v>NT</v>
      </c>
      <c r="AF43" s="98" t="str">
        <f>BaseDeCalcul!AC46</f>
        <v>NA</v>
      </c>
      <c r="AG43" s="98" t="str">
        <f>BaseDeCalcul!AD46</f>
        <v>NA</v>
      </c>
      <c r="AH43" s="98" t="str">
        <f>BaseDeCalcul!AE46</f>
        <v>NA</v>
      </c>
      <c r="AI43" s="98" t="str">
        <f>BaseDeCalcul!AF46</f>
        <v>NA</v>
      </c>
      <c r="AJ43" s="98" t="str">
        <f>BaseDeCalcul!AG46</f>
        <v>NA</v>
      </c>
      <c r="AK43" s="98" t="str">
        <f>BaseDeCalcul!AH46</f>
        <v>NA</v>
      </c>
      <c r="AL43" s="98" t="str">
        <f>BaseDeCalcul!AI46</f>
        <v>NA</v>
      </c>
      <c r="AM43" s="98" t="str">
        <f>BaseDeCalcul!AJ46</f>
        <v>NA</v>
      </c>
      <c r="AN43" s="98" t="str">
        <f>BaseDeCalcul!AK46</f>
        <v>C</v>
      </c>
      <c r="AO43" s="98" t="str">
        <f>BaseDeCalcul!AL46</f>
        <v>NA</v>
      </c>
      <c r="AP43" s="98" t="str">
        <f>BaseDeCalcul!AM46</f>
        <v>NA</v>
      </c>
      <c r="AQ43" s="98" t="str">
        <f>BaseDeCalcul!AN46</f>
        <v>NA</v>
      </c>
      <c r="AR43" s="98" t="str">
        <f>BaseDeCalcul!AO46</f>
        <v>NT</v>
      </c>
      <c r="AS43" s="98" t="str">
        <f>BaseDeCalcul!AP46</f>
        <v>NT</v>
      </c>
      <c r="AT43" s="98" t="str">
        <f>BaseDeCalcul!AQ46</f>
        <v>NT</v>
      </c>
      <c r="AU43" s="99" t="str">
        <f>BaseDeCalcul!AV46</f>
        <v>C</v>
      </c>
    </row>
    <row r="44" spans="1:47" ht="45" customHeight="1">
      <c r="A44" s="6">
        <v>5</v>
      </c>
      <c r="B44" s="94" t="str">
        <f>Criteres!B44</f>
        <v>Tableaux</v>
      </c>
      <c r="C44" s="92">
        <f>BaseDeCalcul!AR47</f>
        <v>41</v>
      </c>
      <c r="D44" s="92" t="str">
        <f>BaseDeCalcul!B47</f>
        <v>5.5</v>
      </c>
      <c r="E44" s="95" t="str">
        <f>Criteres!E44</f>
        <v>Pour chaque tableau de données ayant un titre, celui-ci est-il pertinent ?</v>
      </c>
      <c r="F44" s="92" t="str">
        <f>Criteres!D44</f>
        <v>A</v>
      </c>
      <c r="G44" s="98" t="str">
        <f>BaseDeCalcul!D47</f>
        <v>NA</v>
      </c>
      <c r="H44" s="98" t="str">
        <f>BaseDeCalcul!E47</f>
        <v>NA</v>
      </c>
      <c r="I44" s="98" t="str">
        <f>BaseDeCalcul!F47</f>
        <v>NA</v>
      </c>
      <c r="J44" s="98" t="str">
        <f>BaseDeCalcul!G47</f>
        <v>NA</v>
      </c>
      <c r="K44" s="98" t="str">
        <f>BaseDeCalcul!H47</f>
        <v>NA</v>
      </c>
      <c r="L44" s="98" t="str">
        <f>BaseDeCalcul!I47</f>
        <v>NA</v>
      </c>
      <c r="M44" s="98" t="str">
        <f>BaseDeCalcul!J47</f>
        <v>NA</v>
      </c>
      <c r="N44" s="98" t="str">
        <f>BaseDeCalcul!K47</f>
        <v>NA</v>
      </c>
      <c r="O44" s="98" t="str">
        <f>BaseDeCalcul!L47</f>
        <v>NA</v>
      </c>
      <c r="P44" s="98" t="str">
        <f>BaseDeCalcul!M47</f>
        <v>NA</v>
      </c>
      <c r="Q44" s="98" t="str">
        <f>BaseDeCalcul!N47</f>
        <v>NT</v>
      </c>
      <c r="R44" s="98" t="str">
        <f>BaseDeCalcul!O47</f>
        <v>NA</v>
      </c>
      <c r="S44" s="98" t="str">
        <f>BaseDeCalcul!P47</f>
        <v>NA</v>
      </c>
      <c r="T44" s="98" t="str">
        <f>BaseDeCalcul!Q47</f>
        <v>NA</v>
      </c>
      <c r="U44" s="98" t="str">
        <f>BaseDeCalcul!R47</f>
        <v>NA</v>
      </c>
      <c r="V44" s="98" t="str">
        <f>BaseDeCalcul!S47</f>
        <v>NA</v>
      </c>
      <c r="W44" s="98" t="str">
        <f>BaseDeCalcul!T47</f>
        <v>NA</v>
      </c>
      <c r="X44" s="98" t="str">
        <f>BaseDeCalcul!U47</f>
        <v>NA</v>
      </c>
      <c r="Y44" s="98" t="str">
        <f>BaseDeCalcul!V47</f>
        <v>NA</v>
      </c>
      <c r="Z44" s="98" t="str">
        <f>BaseDeCalcul!W47</f>
        <v>NA</v>
      </c>
      <c r="AA44" s="98" t="str">
        <f>BaseDeCalcul!X47</f>
        <v>NA</v>
      </c>
      <c r="AB44" s="98" t="str">
        <f>BaseDeCalcul!Y47</f>
        <v>NA</v>
      </c>
      <c r="AC44" s="98" t="str">
        <f>BaseDeCalcul!Z47</f>
        <v>NA</v>
      </c>
      <c r="AD44" s="98" t="str">
        <f>BaseDeCalcul!AA47</f>
        <v>NA</v>
      </c>
      <c r="AE44" s="98" t="str">
        <f>BaseDeCalcul!AB47</f>
        <v>NT</v>
      </c>
      <c r="AF44" s="98" t="str">
        <f>BaseDeCalcul!AC47</f>
        <v>NA</v>
      </c>
      <c r="AG44" s="98" t="str">
        <f>BaseDeCalcul!AD47</f>
        <v>NA</v>
      </c>
      <c r="AH44" s="98" t="str">
        <f>BaseDeCalcul!AE47</f>
        <v>NA</v>
      </c>
      <c r="AI44" s="98" t="str">
        <f>BaseDeCalcul!AF47</f>
        <v>NA</v>
      </c>
      <c r="AJ44" s="98" t="str">
        <f>BaseDeCalcul!AG47</f>
        <v>NA</v>
      </c>
      <c r="AK44" s="98" t="str">
        <f>BaseDeCalcul!AH47</f>
        <v>NA</v>
      </c>
      <c r="AL44" s="98" t="str">
        <f>BaseDeCalcul!AI47</f>
        <v>NA</v>
      </c>
      <c r="AM44" s="98" t="str">
        <f>BaseDeCalcul!AJ47</f>
        <v>NA</v>
      </c>
      <c r="AN44" s="98" t="str">
        <f>BaseDeCalcul!AK47</f>
        <v>C</v>
      </c>
      <c r="AO44" s="98" t="str">
        <f>BaseDeCalcul!AL47</f>
        <v>NA</v>
      </c>
      <c r="AP44" s="98" t="str">
        <f>BaseDeCalcul!AM47</f>
        <v>NA</v>
      </c>
      <c r="AQ44" s="98" t="str">
        <f>BaseDeCalcul!AN47</f>
        <v>NA</v>
      </c>
      <c r="AR44" s="98" t="str">
        <f>BaseDeCalcul!AO47</f>
        <v>NT</v>
      </c>
      <c r="AS44" s="98" t="str">
        <f>BaseDeCalcul!AP47</f>
        <v>NT</v>
      </c>
      <c r="AT44" s="98" t="str">
        <f>BaseDeCalcul!AQ47</f>
        <v>NT</v>
      </c>
      <c r="AU44" s="99" t="str">
        <f>BaseDeCalcul!AV47</f>
        <v>C</v>
      </c>
    </row>
    <row r="45" spans="1:47" ht="45" customHeight="1">
      <c r="A45" s="6">
        <v>5</v>
      </c>
      <c r="B45" s="94" t="str">
        <f>Criteres!B45</f>
        <v>Tableaux</v>
      </c>
      <c r="C45" s="92">
        <f>BaseDeCalcul!AR48</f>
        <v>42</v>
      </c>
      <c r="D45" s="92" t="str">
        <f>BaseDeCalcul!B48</f>
        <v>5.6</v>
      </c>
      <c r="E45" s="95" t="str">
        <f>Criteres!E45</f>
        <v>Pour chaque tableau de données, chaque en-tête de colonnes et chaque en-tête de lignes sont-ils correctement déclarés ?</v>
      </c>
      <c r="F45" s="92" t="str">
        <f>Criteres!D45</f>
        <v>A</v>
      </c>
      <c r="G45" s="98" t="str">
        <f>BaseDeCalcul!D48</f>
        <v>NA</v>
      </c>
      <c r="H45" s="98" t="str">
        <f>BaseDeCalcul!E48</f>
        <v>NA</v>
      </c>
      <c r="I45" s="98" t="str">
        <f>BaseDeCalcul!F48</f>
        <v>NA</v>
      </c>
      <c r="J45" s="98" t="str">
        <f>BaseDeCalcul!G48</f>
        <v>NA</v>
      </c>
      <c r="K45" s="98" t="str">
        <f>BaseDeCalcul!H48</f>
        <v>NA</v>
      </c>
      <c r="L45" s="98" t="str">
        <f>BaseDeCalcul!I48</f>
        <v>NA</v>
      </c>
      <c r="M45" s="98" t="str">
        <f>BaseDeCalcul!J48</f>
        <v>NA</v>
      </c>
      <c r="N45" s="98" t="str">
        <f>BaseDeCalcul!K48</f>
        <v>NA</v>
      </c>
      <c r="O45" s="98" t="str">
        <f>BaseDeCalcul!L48</f>
        <v>NA</v>
      </c>
      <c r="P45" s="98" t="str">
        <f>BaseDeCalcul!M48</f>
        <v>NA</v>
      </c>
      <c r="Q45" s="98" t="str">
        <f>BaseDeCalcul!N48</f>
        <v>NT</v>
      </c>
      <c r="R45" s="98" t="str">
        <f>BaseDeCalcul!O48</f>
        <v>NA</v>
      </c>
      <c r="S45" s="98" t="str">
        <f>BaseDeCalcul!P48</f>
        <v>NA</v>
      </c>
      <c r="T45" s="98" t="str">
        <f>BaseDeCalcul!Q48</f>
        <v>NA</v>
      </c>
      <c r="U45" s="98" t="str">
        <f>BaseDeCalcul!R48</f>
        <v>NA</v>
      </c>
      <c r="V45" s="98" t="str">
        <f>BaseDeCalcul!S48</f>
        <v>NA</v>
      </c>
      <c r="W45" s="98" t="str">
        <f>BaseDeCalcul!T48</f>
        <v>NA</v>
      </c>
      <c r="X45" s="98" t="str">
        <f>BaseDeCalcul!U48</f>
        <v>NA</v>
      </c>
      <c r="Y45" s="98" t="str">
        <f>BaseDeCalcul!V48</f>
        <v>NA</v>
      </c>
      <c r="Z45" s="98" t="str">
        <f>BaseDeCalcul!W48</f>
        <v>NA</v>
      </c>
      <c r="AA45" s="98" t="str">
        <f>BaseDeCalcul!X48</f>
        <v>NA</v>
      </c>
      <c r="AB45" s="98" t="str">
        <f>BaseDeCalcul!Y48</f>
        <v>NA</v>
      </c>
      <c r="AC45" s="98" t="str">
        <f>BaseDeCalcul!Z48</f>
        <v>NA</v>
      </c>
      <c r="AD45" s="98" t="str">
        <f>BaseDeCalcul!AA48</f>
        <v>C</v>
      </c>
      <c r="AE45" s="98" t="str">
        <f>BaseDeCalcul!AB48</f>
        <v>NT</v>
      </c>
      <c r="AF45" s="98" t="str">
        <f>BaseDeCalcul!AC48</f>
        <v>NA</v>
      </c>
      <c r="AG45" s="98" t="str">
        <f>BaseDeCalcul!AD48</f>
        <v>NA</v>
      </c>
      <c r="AH45" s="98" t="str">
        <f>BaseDeCalcul!AE48</f>
        <v>NA</v>
      </c>
      <c r="AI45" s="98" t="str">
        <f>BaseDeCalcul!AF48</f>
        <v>NA</v>
      </c>
      <c r="AJ45" s="98" t="str">
        <f>BaseDeCalcul!AG48</f>
        <v>NA</v>
      </c>
      <c r="AK45" s="98" t="str">
        <f>BaseDeCalcul!AH48</f>
        <v>NA</v>
      </c>
      <c r="AL45" s="98" t="str">
        <f>BaseDeCalcul!AI48</f>
        <v>NA</v>
      </c>
      <c r="AM45" s="98" t="str">
        <f>BaseDeCalcul!AJ48</f>
        <v>NA</v>
      </c>
      <c r="AN45" s="98" t="str">
        <f>BaseDeCalcul!AK48</f>
        <v>C</v>
      </c>
      <c r="AO45" s="98" t="str">
        <f>BaseDeCalcul!AL48</f>
        <v>NA</v>
      </c>
      <c r="AP45" s="98" t="str">
        <f>BaseDeCalcul!AM48</f>
        <v>NA</v>
      </c>
      <c r="AQ45" s="98" t="str">
        <f>BaseDeCalcul!AN48</f>
        <v>NA</v>
      </c>
      <c r="AR45" s="98" t="str">
        <f>BaseDeCalcul!AO48</f>
        <v>NT</v>
      </c>
      <c r="AS45" s="98" t="str">
        <f>BaseDeCalcul!AP48</f>
        <v>NT</v>
      </c>
      <c r="AT45" s="98" t="str">
        <f>BaseDeCalcul!AQ48</f>
        <v>NT</v>
      </c>
      <c r="AU45" s="99" t="str">
        <f>BaseDeCalcul!AV48</f>
        <v>C</v>
      </c>
    </row>
    <row r="46" spans="1:47" ht="45" customHeight="1">
      <c r="A46" s="6">
        <v>5</v>
      </c>
      <c r="B46" s="94" t="str">
        <f>Criteres!B46</f>
        <v>Tableaux</v>
      </c>
      <c r="C46" s="92">
        <f>BaseDeCalcul!AR49</f>
        <v>43</v>
      </c>
      <c r="D46" s="92" t="str">
        <f>BaseDeCalcul!B49</f>
        <v>5.7</v>
      </c>
      <c r="E46" s="95" t="str">
        <f>Criteres!E46</f>
        <v>Pour chaque tableau de données, la technique appropriée permettant d'associer chaque cellule avec ses en-têtes est-elle utilisée (hors cas particuliers) ?</v>
      </c>
      <c r="F46" s="92" t="str">
        <f>Criteres!D46</f>
        <v>A</v>
      </c>
      <c r="G46" s="98" t="str">
        <f>BaseDeCalcul!D49</f>
        <v>NA</v>
      </c>
      <c r="H46" s="98" t="str">
        <f>BaseDeCalcul!E49</f>
        <v>NA</v>
      </c>
      <c r="I46" s="98" t="str">
        <f>BaseDeCalcul!F49</f>
        <v>NA</v>
      </c>
      <c r="J46" s="98" t="str">
        <f>BaseDeCalcul!G49</f>
        <v>NA</v>
      </c>
      <c r="K46" s="98" t="str">
        <f>BaseDeCalcul!H49</f>
        <v>NA</v>
      </c>
      <c r="L46" s="98" t="str">
        <f>BaseDeCalcul!I49</f>
        <v>NA</v>
      </c>
      <c r="M46" s="98" t="str">
        <f>BaseDeCalcul!J49</f>
        <v>NA</v>
      </c>
      <c r="N46" s="98" t="str">
        <f>BaseDeCalcul!K49</f>
        <v>NA</v>
      </c>
      <c r="O46" s="98" t="str">
        <f>BaseDeCalcul!L49</f>
        <v>NA</v>
      </c>
      <c r="P46" s="98" t="str">
        <f>BaseDeCalcul!M49</f>
        <v>NA</v>
      </c>
      <c r="Q46" s="98" t="str">
        <f>BaseDeCalcul!N49</f>
        <v>NT</v>
      </c>
      <c r="R46" s="98" t="str">
        <f>BaseDeCalcul!O49</f>
        <v>NA</v>
      </c>
      <c r="S46" s="98" t="str">
        <f>BaseDeCalcul!P49</f>
        <v>NA</v>
      </c>
      <c r="T46" s="98" t="str">
        <f>BaseDeCalcul!Q49</f>
        <v>NA</v>
      </c>
      <c r="U46" s="98" t="str">
        <f>BaseDeCalcul!R49</f>
        <v>NA</v>
      </c>
      <c r="V46" s="98" t="str">
        <f>BaseDeCalcul!S49</f>
        <v>NA</v>
      </c>
      <c r="W46" s="98" t="str">
        <f>BaseDeCalcul!T49</f>
        <v>NA</v>
      </c>
      <c r="X46" s="98" t="str">
        <f>BaseDeCalcul!U49</f>
        <v>NA</v>
      </c>
      <c r="Y46" s="98" t="str">
        <f>BaseDeCalcul!V49</f>
        <v>NA</v>
      </c>
      <c r="Z46" s="98" t="str">
        <f>BaseDeCalcul!W49</f>
        <v>NA</v>
      </c>
      <c r="AA46" s="98" t="str">
        <f>BaseDeCalcul!X49</f>
        <v>NA</v>
      </c>
      <c r="AB46" s="98" t="str">
        <f>BaseDeCalcul!Y49</f>
        <v>NA</v>
      </c>
      <c r="AC46" s="98" t="str">
        <f>BaseDeCalcul!Z49</f>
        <v>NA</v>
      </c>
      <c r="AD46" s="98" t="str">
        <f>BaseDeCalcul!AA49</f>
        <v>NA</v>
      </c>
      <c r="AE46" s="98" t="str">
        <f>BaseDeCalcul!AB49</f>
        <v>NT</v>
      </c>
      <c r="AF46" s="98" t="str">
        <f>BaseDeCalcul!AC49</f>
        <v>NA</v>
      </c>
      <c r="AG46" s="98" t="str">
        <f>BaseDeCalcul!AD49</f>
        <v>NA</v>
      </c>
      <c r="AH46" s="98" t="str">
        <f>BaseDeCalcul!AE49</f>
        <v>NA</v>
      </c>
      <c r="AI46" s="98" t="str">
        <f>BaseDeCalcul!AF49</f>
        <v>NA</v>
      </c>
      <c r="AJ46" s="98" t="str">
        <f>BaseDeCalcul!AG49</f>
        <v>NA</v>
      </c>
      <c r="AK46" s="98" t="str">
        <f>BaseDeCalcul!AH49</f>
        <v>NA</v>
      </c>
      <c r="AL46" s="98" t="str">
        <f>BaseDeCalcul!AI49</f>
        <v>NA</v>
      </c>
      <c r="AM46" s="98" t="str">
        <f>BaseDeCalcul!AJ49</f>
        <v>NA</v>
      </c>
      <c r="AN46" s="98" t="str">
        <f>BaseDeCalcul!AK49</f>
        <v>C</v>
      </c>
      <c r="AO46" s="98" t="str">
        <f>BaseDeCalcul!AL49</f>
        <v>NA</v>
      </c>
      <c r="AP46" s="98" t="str">
        <f>BaseDeCalcul!AM49</f>
        <v>NA</v>
      </c>
      <c r="AQ46" s="98" t="str">
        <f>BaseDeCalcul!AN49</f>
        <v>NA</v>
      </c>
      <c r="AR46" s="98" t="str">
        <f>BaseDeCalcul!AO49</f>
        <v>NT</v>
      </c>
      <c r="AS46" s="98" t="str">
        <f>BaseDeCalcul!AP49</f>
        <v>NT</v>
      </c>
      <c r="AT46" s="98" t="str">
        <f>BaseDeCalcul!AQ49</f>
        <v>NT</v>
      </c>
      <c r="AU46" s="99" t="str">
        <f>BaseDeCalcul!AV49</f>
        <v>C</v>
      </c>
    </row>
    <row r="47" spans="1:47" ht="45" customHeight="1">
      <c r="A47" s="6">
        <v>5</v>
      </c>
      <c r="B47" s="94" t="str">
        <f>Criteres!B47</f>
        <v>Tableaux</v>
      </c>
      <c r="C47" s="92">
        <f>BaseDeCalcul!AR50</f>
        <v>44</v>
      </c>
      <c r="D47" s="92" t="str">
        <f>BaseDeCalcul!B50</f>
        <v>5.8</v>
      </c>
      <c r="E47" s="95" t="str">
        <f>Criteres!E47</f>
        <v>Chaque tableau de mise en forme ne doit pas utiliser d'éléments propres aux tableaux de données. Cette règle est-elle respectée ?</v>
      </c>
      <c r="F47" s="92" t="str">
        <f>Criteres!D47</f>
        <v>A</v>
      </c>
      <c r="G47" s="98" t="str">
        <f>BaseDeCalcul!D50</f>
        <v>NA</v>
      </c>
      <c r="H47" s="98" t="str">
        <f>BaseDeCalcul!E50</f>
        <v>NA</v>
      </c>
      <c r="I47" s="98" t="str">
        <f>BaseDeCalcul!F50</f>
        <v>NA</v>
      </c>
      <c r="J47" s="98" t="str">
        <f>BaseDeCalcul!G50</f>
        <v>NA</v>
      </c>
      <c r="K47" s="98" t="str">
        <f>BaseDeCalcul!H50</f>
        <v>NA</v>
      </c>
      <c r="L47" s="98" t="str">
        <f>BaseDeCalcul!I50</f>
        <v>NA</v>
      </c>
      <c r="M47" s="98" t="str">
        <f>BaseDeCalcul!J50</f>
        <v>NA</v>
      </c>
      <c r="N47" s="98" t="str">
        <f>BaseDeCalcul!K50</f>
        <v>NA</v>
      </c>
      <c r="O47" s="98" t="str">
        <f>BaseDeCalcul!L50</f>
        <v>NA</v>
      </c>
      <c r="P47" s="98" t="str">
        <f>BaseDeCalcul!M50</f>
        <v>NA</v>
      </c>
      <c r="Q47" s="98" t="str">
        <f>BaseDeCalcul!N50</f>
        <v>NT</v>
      </c>
      <c r="R47" s="98" t="str">
        <f>BaseDeCalcul!O50</f>
        <v>NA</v>
      </c>
      <c r="S47" s="98" t="str">
        <f>BaseDeCalcul!P50</f>
        <v>NA</v>
      </c>
      <c r="T47" s="98" t="str">
        <f>BaseDeCalcul!Q50</f>
        <v>NA</v>
      </c>
      <c r="U47" s="98" t="str">
        <f>BaseDeCalcul!R50</f>
        <v>NA</v>
      </c>
      <c r="V47" s="98" t="str">
        <f>BaseDeCalcul!S50</f>
        <v>NA</v>
      </c>
      <c r="W47" s="98" t="str">
        <f>BaseDeCalcul!T50</f>
        <v>NA</v>
      </c>
      <c r="X47" s="98" t="str">
        <f>BaseDeCalcul!U50</f>
        <v>NA</v>
      </c>
      <c r="Y47" s="98" t="str">
        <f>BaseDeCalcul!V50</f>
        <v>NA</v>
      </c>
      <c r="Z47" s="98" t="str">
        <f>BaseDeCalcul!W50</f>
        <v>NA</v>
      </c>
      <c r="AA47" s="98" t="str">
        <f>BaseDeCalcul!X50</f>
        <v>NA</v>
      </c>
      <c r="AB47" s="98" t="str">
        <f>BaseDeCalcul!Y50</f>
        <v>NA</v>
      </c>
      <c r="AC47" s="98" t="str">
        <f>BaseDeCalcul!Z50</f>
        <v>NA</v>
      </c>
      <c r="AD47" s="98" t="str">
        <f>BaseDeCalcul!AA50</f>
        <v>NA</v>
      </c>
      <c r="AE47" s="98" t="str">
        <f>BaseDeCalcul!AB50</f>
        <v>NT</v>
      </c>
      <c r="AF47" s="98" t="str">
        <f>BaseDeCalcul!AC50</f>
        <v>NA</v>
      </c>
      <c r="AG47" s="98" t="str">
        <f>BaseDeCalcul!AD50</f>
        <v>NA</v>
      </c>
      <c r="AH47" s="98" t="str">
        <f>BaseDeCalcul!AE50</f>
        <v>NA</v>
      </c>
      <c r="AI47" s="98" t="str">
        <f>BaseDeCalcul!AF50</f>
        <v>NA</v>
      </c>
      <c r="AJ47" s="98" t="str">
        <f>BaseDeCalcul!AG50</f>
        <v>NA</v>
      </c>
      <c r="AK47" s="98" t="str">
        <f>BaseDeCalcul!AH50</f>
        <v>NA</v>
      </c>
      <c r="AL47" s="98" t="str">
        <f>BaseDeCalcul!AI50</f>
        <v>NA</v>
      </c>
      <c r="AM47" s="98" t="str">
        <f>BaseDeCalcul!AJ50</f>
        <v>NA</v>
      </c>
      <c r="AN47" s="98" t="str">
        <f>BaseDeCalcul!AK50</f>
        <v>NA</v>
      </c>
      <c r="AO47" s="98" t="str">
        <f>BaseDeCalcul!AL50</f>
        <v>NA</v>
      </c>
      <c r="AP47" s="98" t="str">
        <f>BaseDeCalcul!AM50</f>
        <v>NA</v>
      </c>
      <c r="AQ47" s="98" t="str">
        <f>BaseDeCalcul!AN50</f>
        <v>NA</v>
      </c>
      <c r="AR47" s="98" t="str">
        <f>BaseDeCalcul!AO50</f>
        <v>NT</v>
      </c>
      <c r="AS47" s="98" t="str">
        <f>BaseDeCalcul!AP50</f>
        <v>NT</v>
      </c>
      <c r="AT47" s="98" t="str">
        <f>BaseDeCalcul!AQ50</f>
        <v>NT</v>
      </c>
      <c r="AU47" s="99" t="str">
        <f>BaseDeCalcul!AV50</f>
        <v>NA</v>
      </c>
    </row>
    <row r="48" spans="1:47" ht="45" customHeight="1">
      <c r="A48" s="6">
        <v>5</v>
      </c>
      <c r="B48" s="94" t="str">
        <f>Criteres!B48</f>
        <v>Liens</v>
      </c>
      <c r="C48" s="92">
        <f>BaseDeCalcul!AR51</f>
        <v>45</v>
      </c>
      <c r="D48" s="92" t="str">
        <f>BaseDeCalcul!B51</f>
        <v>6.1</v>
      </c>
      <c r="E48" s="95" t="str">
        <f>Criteres!E48</f>
        <v>Chaque lien est-il explicite (hors cas particuliers) ?</v>
      </c>
      <c r="F48" s="92" t="str">
        <f>Criteres!D48</f>
        <v>A</v>
      </c>
      <c r="G48" s="98" t="str">
        <f>BaseDeCalcul!D51</f>
        <v>C</v>
      </c>
      <c r="H48" s="98" t="str">
        <f>BaseDeCalcul!E51</f>
        <v>C</v>
      </c>
      <c r="I48" s="98" t="str">
        <f>BaseDeCalcul!F51</f>
        <v>C</v>
      </c>
      <c r="J48" s="98" t="str">
        <f>BaseDeCalcul!G51</f>
        <v>C</v>
      </c>
      <c r="K48" s="98" t="str">
        <f>BaseDeCalcul!H51</f>
        <v>C</v>
      </c>
      <c r="L48" s="98" t="str">
        <f>BaseDeCalcul!I51</f>
        <v>C</v>
      </c>
      <c r="M48" s="98" t="str">
        <f>BaseDeCalcul!J51</f>
        <v>C</v>
      </c>
      <c r="N48" s="98" t="str">
        <f>BaseDeCalcul!K51</f>
        <v>C</v>
      </c>
      <c r="O48" s="98" t="str">
        <f>BaseDeCalcul!L51</f>
        <v>C</v>
      </c>
      <c r="P48" s="98" t="str">
        <f>BaseDeCalcul!M51</f>
        <v>C</v>
      </c>
      <c r="Q48" s="98" t="str">
        <f>BaseDeCalcul!N51</f>
        <v>NT</v>
      </c>
      <c r="R48" s="98" t="str">
        <f>BaseDeCalcul!O51</f>
        <v>C</v>
      </c>
      <c r="S48" s="98" t="str">
        <f>BaseDeCalcul!P51</f>
        <v>C</v>
      </c>
      <c r="T48" s="98" t="str">
        <f>BaseDeCalcul!Q51</f>
        <v>C</v>
      </c>
      <c r="U48" s="98" t="str">
        <f>BaseDeCalcul!R51</f>
        <v>NA</v>
      </c>
      <c r="V48" s="98" t="str">
        <f>BaseDeCalcul!S51</f>
        <v>C</v>
      </c>
      <c r="W48" s="98" t="str">
        <f>BaseDeCalcul!T51</f>
        <v>NA</v>
      </c>
      <c r="X48" s="98" t="str">
        <f>BaseDeCalcul!U51</f>
        <v>NA</v>
      </c>
      <c r="Y48" s="98" t="str">
        <f>BaseDeCalcul!V51</f>
        <v>C</v>
      </c>
      <c r="Z48" s="98" t="str">
        <f>BaseDeCalcul!W51</f>
        <v>C</v>
      </c>
      <c r="AA48" s="98" t="str">
        <f>BaseDeCalcul!X51</f>
        <v>C</v>
      </c>
      <c r="AB48" s="98" t="str">
        <f>BaseDeCalcul!Y51</f>
        <v>C</v>
      </c>
      <c r="AC48" s="98" t="str">
        <f>BaseDeCalcul!Z51</f>
        <v>C</v>
      </c>
      <c r="AD48" s="98" t="str">
        <f>BaseDeCalcul!AA51</f>
        <v>C</v>
      </c>
      <c r="AE48" s="98" t="str">
        <f>BaseDeCalcul!AB51</f>
        <v>NT</v>
      </c>
      <c r="AF48" s="98" t="str">
        <f>BaseDeCalcul!AC51</f>
        <v>C</v>
      </c>
      <c r="AG48" s="98" t="str">
        <f>BaseDeCalcul!AD51</f>
        <v>C</v>
      </c>
      <c r="AH48" s="98" t="str">
        <f>BaseDeCalcul!AE51</f>
        <v>C</v>
      </c>
      <c r="AI48" s="98" t="str">
        <f>BaseDeCalcul!AF51</f>
        <v>C</v>
      </c>
      <c r="AJ48" s="98" t="str">
        <f>BaseDeCalcul!AG51</f>
        <v>C</v>
      </c>
      <c r="AK48" s="98" t="str">
        <f>BaseDeCalcul!AH51</f>
        <v>C</v>
      </c>
      <c r="AL48" s="98" t="str">
        <f>BaseDeCalcul!AI51</f>
        <v>C</v>
      </c>
      <c r="AM48" s="98" t="str">
        <f>BaseDeCalcul!AJ51</f>
        <v>C</v>
      </c>
      <c r="AN48" s="98" t="str">
        <f>BaseDeCalcul!AK51</f>
        <v>C</v>
      </c>
      <c r="AO48" s="98" t="str">
        <f>BaseDeCalcul!AL51</f>
        <v>C</v>
      </c>
      <c r="AP48" s="98" t="str">
        <f>BaseDeCalcul!AM51</f>
        <v>C</v>
      </c>
      <c r="AQ48" s="98" t="str">
        <f>BaseDeCalcul!AN51</f>
        <v>NA</v>
      </c>
      <c r="AR48" s="98" t="str">
        <f>BaseDeCalcul!AO51</f>
        <v>NT</v>
      </c>
      <c r="AS48" s="98" t="str">
        <f>BaseDeCalcul!AP51</f>
        <v>NT</v>
      </c>
      <c r="AT48" s="98" t="str">
        <f>BaseDeCalcul!AQ51</f>
        <v>NT</v>
      </c>
      <c r="AU48" s="99" t="str">
        <f>BaseDeCalcul!AV51</f>
        <v>C</v>
      </c>
    </row>
    <row r="49" spans="1:47" ht="45" customHeight="1">
      <c r="A49" s="6">
        <v>5</v>
      </c>
      <c r="B49" s="94" t="str">
        <f>Criteres!B49</f>
        <v>Liens</v>
      </c>
      <c r="C49" s="92">
        <f>BaseDeCalcul!AR52</f>
        <v>46</v>
      </c>
      <c r="D49" s="92" t="str">
        <f>BaseDeCalcul!B52</f>
        <v>6.2</v>
      </c>
      <c r="E49" s="95" t="str">
        <f>Criteres!E49</f>
        <v>Dans chaque page web, chaque lien, à l'exception des ancres, a-t-il un intitulé ?</v>
      </c>
      <c r="F49" s="92" t="str">
        <f>Criteres!D49</f>
        <v>A</v>
      </c>
      <c r="G49" s="98" t="str">
        <f>BaseDeCalcul!D52</f>
        <v>C</v>
      </c>
      <c r="H49" s="98" t="str">
        <f>BaseDeCalcul!E52</f>
        <v>C</v>
      </c>
      <c r="I49" s="98" t="str">
        <f>BaseDeCalcul!F52</f>
        <v>C</v>
      </c>
      <c r="J49" s="98" t="str">
        <f>BaseDeCalcul!G52</f>
        <v>C</v>
      </c>
      <c r="K49" s="98" t="str">
        <f>BaseDeCalcul!H52</f>
        <v>C</v>
      </c>
      <c r="L49" s="98" t="str">
        <f>BaseDeCalcul!I52</f>
        <v>C</v>
      </c>
      <c r="M49" s="98" t="str">
        <f>BaseDeCalcul!J52</f>
        <v>C</v>
      </c>
      <c r="N49" s="98" t="str">
        <f>BaseDeCalcul!K52</f>
        <v>C</v>
      </c>
      <c r="O49" s="98" t="str">
        <f>BaseDeCalcul!L52</f>
        <v>C</v>
      </c>
      <c r="P49" s="98" t="str">
        <f>BaseDeCalcul!M52</f>
        <v>C</v>
      </c>
      <c r="Q49" s="98" t="str">
        <f>BaseDeCalcul!N52</f>
        <v>NT</v>
      </c>
      <c r="R49" s="98" t="str">
        <f>BaseDeCalcul!O52</f>
        <v>C</v>
      </c>
      <c r="S49" s="98" t="str">
        <f>BaseDeCalcul!P52</f>
        <v>C</v>
      </c>
      <c r="T49" s="98" t="str">
        <f>BaseDeCalcul!Q52</f>
        <v>C</v>
      </c>
      <c r="U49" s="98" t="str">
        <f>BaseDeCalcul!R52</f>
        <v>NA</v>
      </c>
      <c r="V49" s="98" t="str">
        <f>BaseDeCalcul!S52</f>
        <v>C</v>
      </c>
      <c r="W49" s="98" t="str">
        <f>BaseDeCalcul!T52</f>
        <v>NA</v>
      </c>
      <c r="X49" s="98" t="str">
        <f>BaseDeCalcul!U52</f>
        <v>NA</v>
      </c>
      <c r="Y49" s="98" t="str">
        <f>BaseDeCalcul!V52</f>
        <v>C</v>
      </c>
      <c r="Z49" s="98" t="str">
        <f>BaseDeCalcul!W52</f>
        <v>C</v>
      </c>
      <c r="AA49" s="98" t="str">
        <f>BaseDeCalcul!X52</f>
        <v>C</v>
      </c>
      <c r="AB49" s="98" t="str">
        <f>BaseDeCalcul!Y52</f>
        <v>C</v>
      </c>
      <c r="AC49" s="98" t="str">
        <f>BaseDeCalcul!Z52</f>
        <v>C</v>
      </c>
      <c r="AD49" s="98" t="str">
        <f>BaseDeCalcul!AA52</f>
        <v>C</v>
      </c>
      <c r="AE49" s="98" t="str">
        <f>BaseDeCalcul!AB52</f>
        <v>NT</v>
      </c>
      <c r="AF49" s="98" t="str">
        <f>BaseDeCalcul!AC52</f>
        <v>C</v>
      </c>
      <c r="AG49" s="98" t="str">
        <f>BaseDeCalcul!AD52</f>
        <v>C</v>
      </c>
      <c r="AH49" s="98" t="str">
        <f>BaseDeCalcul!AE52</f>
        <v>C</v>
      </c>
      <c r="AI49" s="98" t="str">
        <f>BaseDeCalcul!AF52</f>
        <v>C</v>
      </c>
      <c r="AJ49" s="98" t="str">
        <f>BaseDeCalcul!AG52</f>
        <v>C</v>
      </c>
      <c r="AK49" s="98" t="str">
        <f>BaseDeCalcul!AH52</f>
        <v>C</v>
      </c>
      <c r="AL49" s="98" t="str">
        <f>BaseDeCalcul!AI52</f>
        <v>C</v>
      </c>
      <c r="AM49" s="98" t="str">
        <f>BaseDeCalcul!AJ52</f>
        <v>C</v>
      </c>
      <c r="AN49" s="98" t="str">
        <f>BaseDeCalcul!AK52</f>
        <v>C</v>
      </c>
      <c r="AO49" s="98" t="str">
        <f>BaseDeCalcul!AL52</f>
        <v>C</v>
      </c>
      <c r="AP49" s="98" t="str">
        <f>BaseDeCalcul!AM52</f>
        <v>C</v>
      </c>
      <c r="AQ49" s="98" t="str">
        <f>BaseDeCalcul!AN52</f>
        <v>NA</v>
      </c>
      <c r="AR49" s="98" t="str">
        <f>BaseDeCalcul!AO52</f>
        <v>NT</v>
      </c>
      <c r="AS49" s="98" t="str">
        <f>BaseDeCalcul!AP52</f>
        <v>NT</v>
      </c>
      <c r="AT49" s="98" t="str">
        <f>BaseDeCalcul!AQ52</f>
        <v>NT</v>
      </c>
      <c r="AU49" s="99" t="str">
        <f>BaseDeCalcul!AV52</f>
        <v>C</v>
      </c>
    </row>
    <row r="50" spans="1:47" ht="45" customHeight="1">
      <c r="A50" s="6">
        <v>5</v>
      </c>
      <c r="B50" s="94" t="str">
        <f>Criteres!B50</f>
        <v>Liens</v>
      </c>
      <c r="C50" s="92">
        <f>BaseDeCalcul!AR53</f>
        <v>47</v>
      </c>
      <c r="D50" s="92" t="str">
        <f>BaseDeCalcul!B53</f>
        <v>6.3</v>
      </c>
      <c r="E50" s="95" t="str">
        <f>Criteres!E50</f>
        <v>Chaque intitulé de lien seul est-il explicite hors contexte (hors cas particuliers) ?</v>
      </c>
      <c r="F50" s="92" t="str">
        <f>Criteres!D50</f>
        <v>AAA</v>
      </c>
      <c r="G50" s="98" t="str">
        <f>BaseDeCalcul!D53</f>
        <v>NT</v>
      </c>
      <c r="H50" s="98" t="str">
        <f>BaseDeCalcul!E53</f>
        <v>NT</v>
      </c>
      <c r="I50" s="98" t="str">
        <f>BaseDeCalcul!F53</f>
        <v>NT</v>
      </c>
      <c r="J50" s="98" t="str">
        <f>BaseDeCalcul!G53</f>
        <v>NT</v>
      </c>
      <c r="K50" s="98" t="str">
        <f>BaseDeCalcul!H53</f>
        <v>NT</v>
      </c>
      <c r="L50" s="98" t="str">
        <f>BaseDeCalcul!I53</f>
        <v>NT</v>
      </c>
      <c r="M50" s="98" t="str">
        <f>BaseDeCalcul!J53</f>
        <v>NT</v>
      </c>
      <c r="N50" s="98" t="str">
        <f>BaseDeCalcul!K53</f>
        <v>NT</v>
      </c>
      <c r="O50" s="98" t="str">
        <f>BaseDeCalcul!L53</f>
        <v>NT</v>
      </c>
      <c r="P50" s="98" t="str">
        <f>BaseDeCalcul!M53</f>
        <v>NT</v>
      </c>
      <c r="Q50" s="98" t="str">
        <f>BaseDeCalcul!N53</f>
        <v>NT</v>
      </c>
      <c r="R50" s="98" t="str">
        <f>BaseDeCalcul!O53</f>
        <v>NT</v>
      </c>
      <c r="S50" s="98" t="str">
        <f>BaseDeCalcul!P53</f>
        <v>NT</v>
      </c>
      <c r="T50" s="98" t="str">
        <f>BaseDeCalcul!Q53</f>
        <v>NT</v>
      </c>
      <c r="U50" s="98" t="str">
        <f>BaseDeCalcul!R53</f>
        <v>NT</v>
      </c>
      <c r="V50" s="98" t="str">
        <f>BaseDeCalcul!S53</f>
        <v>NT</v>
      </c>
      <c r="W50" s="98" t="str">
        <f>BaseDeCalcul!T53</f>
        <v>NT</v>
      </c>
      <c r="X50" s="98" t="str">
        <f>BaseDeCalcul!U53</f>
        <v>NT</v>
      </c>
      <c r="Y50" s="98" t="str">
        <f>BaseDeCalcul!V53</f>
        <v>NT</v>
      </c>
      <c r="Z50" s="98" t="str">
        <f>BaseDeCalcul!W53</f>
        <v>NT</v>
      </c>
      <c r="AA50" s="98" t="str">
        <f>BaseDeCalcul!X53</f>
        <v>NT</v>
      </c>
      <c r="AB50" s="98" t="str">
        <f>BaseDeCalcul!Y53</f>
        <v>NT</v>
      </c>
      <c r="AC50" s="98" t="str">
        <f>BaseDeCalcul!Z53</f>
        <v>NT</v>
      </c>
      <c r="AD50" s="98" t="str">
        <f>BaseDeCalcul!AA53</f>
        <v>NT</v>
      </c>
      <c r="AE50" s="98" t="str">
        <f>BaseDeCalcul!AB53</f>
        <v>NT</v>
      </c>
      <c r="AF50" s="98" t="str">
        <f>BaseDeCalcul!AC53</f>
        <v>NT</v>
      </c>
      <c r="AG50" s="98" t="str">
        <f>BaseDeCalcul!AD53</f>
        <v>NT</v>
      </c>
      <c r="AH50" s="98" t="str">
        <f>BaseDeCalcul!AE53</f>
        <v>NT</v>
      </c>
      <c r="AI50" s="98" t="str">
        <f>BaseDeCalcul!AF53</f>
        <v>NT</v>
      </c>
      <c r="AJ50" s="98" t="str">
        <f>BaseDeCalcul!AG53</f>
        <v>NT</v>
      </c>
      <c r="AK50" s="98" t="str">
        <f>BaseDeCalcul!AH53</f>
        <v>NT</v>
      </c>
      <c r="AL50" s="98" t="str">
        <f>BaseDeCalcul!AI53</f>
        <v>NT</v>
      </c>
      <c r="AM50" s="98" t="str">
        <f>BaseDeCalcul!AJ53</f>
        <v>NT</v>
      </c>
      <c r="AN50" s="98" t="str">
        <f>BaseDeCalcul!AK53</f>
        <v>NT</v>
      </c>
      <c r="AO50" s="98" t="str">
        <f>BaseDeCalcul!AL53</f>
        <v>NT</v>
      </c>
      <c r="AP50" s="98" t="str">
        <f>BaseDeCalcul!AM53</f>
        <v>NT</v>
      </c>
      <c r="AQ50" s="98" t="str">
        <f>BaseDeCalcul!AN53</f>
        <v>NT</v>
      </c>
      <c r="AR50" s="98" t="str">
        <f>BaseDeCalcul!AO53</f>
        <v>NT</v>
      </c>
      <c r="AS50" s="98" t="str">
        <f>BaseDeCalcul!AP53</f>
        <v>NT</v>
      </c>
      <c r="AT50" s="98" t="str">
        <f>BaseDeCalcul!AQ53</f>
        <v>NT</v>
      </c>
      <c r="AU50" s="99" t="str">
        <f>BaseDeCalcul!AV53</f>
        <v>NT</v>
      </c>
    </row>
    <row r="51" spans="1:47" ht="45" customHeight="1">
      <c r="A51" s="6">
        <v>6</v>
      </c>
      <c r="B51" s="94" t="str">
        <f>Criteres!B51</f>
        <v>Script</v>
      </c>
      <c r="C51" s="92">
        <f>BaseDeCalcul!AR54</f>
        <v>48</v>
      </c>
      <c r="D51" s="92" t="str">
        <f>BaseDeCalcul!B54</f>
        <v>7.1</v>
      </c>
      <c r="E51" s="95" t="str">
        <f>Criteres!E51</f>
        <v>Chaque script est-il, si nécessaire, compatible avec les technologies d'assistance ?</v>
      </c>
      <c r="F51" s="92" t="str">
        <f>Criteres!D51</f>
        <v>A</v>
      </c>
      <c r="G51" s="98" t="str">
        <f>BaseDeCalcul!D54</f>
        <v>NC</v>
      </c>
      <c r="H51" s="98" t="str">
        <f>BaseDeCalcul!E54</f>
        <v>C</v>
      </c>
      <c r="I51" s="98" t="str">
        <f>BaseDeCalcul!F54</f>
        <v>NA</v>
      </c>
      <c r="J51" s="98" t="str">
        <f>BaseDeCalcul!G54</f>
        <v>NC</v>
      </c>
      <c r="K51" s="98" t="str">
        <f>BaseDeCalcul!H54</f>
        <v>C</v>
      </c>
      <c r="L51" s="98" t="str">
        <f>BaseDeCalcul!I54</f>
        <v>NC</v>
      </c>
      <c r="M51" s="98" t="str">
        <f>BaseDeCalcul!J54</f>
        <v>NC</v>
      </c>
      <c r="N51" s="98" t="str">
        <f>BaseDeCalcul!K54</f>
        <v>C</v>
      </c>
      <c r="O51" s="98" t="str">
        <f>BaseDeCalcul!L54</f>
        <v>NA</v>
      </c>
      <c r="P51" s="98" t="str">
        <f>BaseDeCalcul!M54</f>
        <v>NA</v>
      </c>
      <c r="Q51" s="98" t="str">
        <f>BaseDeCalcul!N54</f>
        <v>NT</v>
      </c>
      <c r="R51" s="98" t="str">
        <f>BaseDeCalcul!O54</f>
        <v>NA</v>
      </c>
      <c r="S51" s="98" t="str">
        <f>BaseDeCalcul!P54</f>
        <v>NA</v>
      </c>
      <c r="T51" s="98" t="str">
        <f>BaseDeCalcul!Q54</f>
        <v>NA</v>
      </c>
      <c r="U51" s="98" t="str">
        <f>BaseDeCalcul!R54</f>
        <v>C</v>
      </c>
      <c r="V51" s="98" t="str">
        <f>BaseDeCalcul!S54</f>
        <v>NA</v>
      </c>
      <c r="W51" s="98" t="str">
        <f>BaseDeCalcul!T54</f>
        <v>NA</v>
      </c>
      <c r="X51" s="98" t="str">
        <f>BaseDeCalcul!U54</f>
        <v>NC</v>
      </c>
      <c r="Y51" s="98" t="str">
        <f>BaseDeCalcul!V54</f>
        <v>NA</v>
      </c>
      <c r="Z51" s="98" t="str">
        <f>BaseDeCalcul!W54</f>
        <v>NA</v>
      </c>
      <c r="AA51" s="98" t="str">
        <f>BaseDeCalcul!X54</f>
        <v>C</v>
      </c>
      <c r="AB51" s="98" t="str">
        <f>BaseDeCalcul!Y54</f>
        <v>NA</v>
      </c>
      <c r="AC51" s="98" t="str">
        <f>BaseDeCalcul!Z54</f>
        <v>NC</v>
      </c>
      <c r="AD51" s="98" t="str">
        <f>BaseDeCalcul!AA54</f>
        <v>NA</v>
      </c>
      <c r="AE51" s="98" t="str">
        <f>BaseDeCalcul!AB54</f>
        <v>NT</v>
      </c>
      <c r="AF51" s="98" t="str">
        <f>BaseDeCalcul!AC54</f>
        <v>NC</v>
      </c>
      <c r="AG51" s="98" t="str">
        <f>BaseDeCalcul!AD54</f>
        <v>NA</v>
      </c>
      <c r="AH51" s="98" t="str">
        <f>BaseDeCalcul!AE54</f>
        <v>NA</v>
      </c>
      <c r="AI51" s="98" t="str">
        <f>BaseDeCalcul!AF54</f>
        <v>C</v>
      </c>
      <c r="AJ51" s="98" t="str">
        <f>BaseDeCalcul!AG54</f>
        <v>NC</v>
      </c>
      <c r="AK51" s="98" t="str">
        <f>BaseDeCalcul!AH54</f>
        <v>NA</v>
      </c>
      <c r="AL51" s="98" t="str">
        <f>BaseDeCalcul!AI54</f>
        <v>NA</v>
      </c>
      <c r="AM51" s="98" t="str">
        <f>BaseDeCalcul!AJ54</f>
        <v>NA</v>
      </c>
      <c r="AN51" s="98" t="str">
        <f>BaseDeCalcul!AK54</f>
        <v>NA</v>
      </c>
      <c r="AO51" s="98" t="str">
        <f>BaseDeCalcul!AL54</f>
        <v>NA</v>
      </c>
      <c r="AP51" s="98" t="str">
        <f>BaseDeCalcul!AM54</f>
        <v>NA</v>
      </c>
      <c r="AQ51" s="98" t="str">
        <f>BaseDeCalcul!AN54</f>
        <v>NA</v>
      </c>
      <c r="AR51" s="98" t="str">
        <f>BaseDeCalcul!AO54</f>
        <v>NT</v>
      </c>
      <c r="AS51" s="98" t="str">
        <f>BaseDeCalcul!AP54</f>
        <v>NT</v>
      </c>
      <c r="AT51" s="98" t="str">
        <f>BaseDeCalcul!AQ54</f>
        <v>NT</v>
      </c>
      <c r="AU51" s="99" t="str">
        <f>BaseDeCalcul!AV54</f>
        <v>NC</v>
      </c>
    </row>
    <row r="52" spans="1:47" ht="45" customHeight="1">
      <c r="A52" s="6">
        <v>6</v>
      </c>
      <c r="B52" s="94" t="str">
        <f>Criteres!B52</f>
        <v>Script</v>
      </c>
      <c r="C52" s="92">
        <f>BaseDeCalcul!AR55</f>
        <v>49</v>
      </c>
      <c r="D52" s="92" t="str">
        <f>BaseDeCalcul!B55</f>
        <v>7.2</v>
      </c>
      <c r="E52" s="95" t="str">
        <f>Criteres!E52</f>
        <v>Pour chaque script ayant une alternative, cette alternative est-elle pertinente ?</v>
      </c>
      <c r="F52" s="92" t="str">
        <f>Criteres!D52</f>
        <v>A</v>
      </c>
      <c r="G52" s="98" t="str">
        <f>BaseDeCalcul!D55</f>
        <v>C</v>
      </c>
      <c r="H52" s="98" t="str">
        <f>BaseDeCalcul!E55</f>
        <v>NA</v>
      </c>
      <c r="I52" s="98" t="str">
        <f>BaseDeCalcul!F55</f>
        <v>NA</v>
      </c>
      <c r="J52" s="98" t="str">
        <f>BaseDeCalcul!G55</f>
        <v>NA</v>
      </c>
      <c r="K52" s="98" t="str">
        <f>BaseDeCalcul!H55</f>
        <v>NA</v>
      </c>
      <c r="L52" s="98" t="str">
        <f>BaseDeCalcul!I55</f>
        <v>NA</v>
      </c>
      <c r="M52" s="98" t="str">
        <f>BaseDeCalcul!J55</f>
        <v>NA</v>
      </c>
      <c r="N52" s="98" t="str">
        <f>BaseDeCalcul!K55</f>
        <v>C</v>
      </c>
      <c r="O52" s="98" t="str">
        <f>BaseDeCalcul!L55</f>
        <v>NA</v>
      </c>
      <c r="P52" s="98" t="str">
        <f>BaseDeCalcul!M55</f>
        <v>NA</v>
      </c>
      <c r="Q52" s="98" t="str">
        <f>BaseDeCalcul!N55</f>
        <v>NT</v>
      </c>
      <c r="R52" s="98" t="str">
        <f>BaseDeCalcul!O55</f>
        <v>NA</v>
      </c>
      <c r="S52" s="98" t="str">
        <f>BaseDeCalcul!P55</f>
        <v>NA</v>
      </c>
      <c r="T52" s="98" t="str">
        <f>BaseDeCalcul!Q55</f>
        <v>NA</v>
      </c>
      <c r="U52" s="98" t="str">
        <f>BaseDeCalcul!R55</f>
        <v>NA</v>
      </c>
      <c r="V52" s="98" t="str">
        <f>BaseDeCalcul!S55</f>
        <v>NA</v>
      </c>
      <c r="W52" s="98" t="str">
        <f>BaseDeCalcul!T55</f>
        <v>NA</v>
      </c>
      <c r="X52" s="98" t="str">
        <f>BaseDeCalcul!U55</f>
        <v>NA</v>
      </c>
      <c r="Y52" s="98" t="str">
        <f>BaseDeCalcul!V55</f>
        <v>NA</v>
      </c>
      <c r="Z52" s="98" t="str">
        <f>BaseDeCalcul!W55</f>
        <v>NA</v>
      </c>
      <c r="AA52" s="98" t="str">
        <f>BaseDeCalcul!X55</f>
        <v>NA</v>
      </c>
      <c r="AB52" s="98" t="str">
        <f>BaseDeCalcul!Y55</f>
        <v>NA</v>
      </c>
      <c r="AC52" s="98" t="str">
        <f>BaseDeCalcul!Z55</f>
        <v>NA</v>
      </c>
      <c r="AD52" s="98" t="str">
        <f>BaseDeCalcul!AA55</f>
        <v>NA</v>
      </c>
      <c r="AE52" s="98" t="str">
        <f>BaseDeCalcul!AB55</f>
        <v>NT</v>
      </c>
      <c r="AF52" s="98" t="str">
        <f>BaseDeCalcul!AC55</f>
        <v>NA</v>
      </c>
      <c r="AG52" s="98" t="str">
        <f>BaseDeCalcul!AD55</f>
        <v>NA</v>
      </c>
      <c r="AH52" s="98" t="str">
        <f>BaseDeCalcul!AE55</f>
        <v>NA</v>
      </c>
      <c r="AI52" s="98" t="str">
        <f>BaseDeCalcul!AF55</f>
        <v>NA</v>
      </c>
      <c r="AJ52" s="98" t="str">
        <f>BaseDeCalcul!AG55</f>
        <v>NA</v>
      </c>
      <c r="AK52" s="98" t="str">
        <f>BaseDeCalcul!AH55</f>
        <v>NA</v>
      </c>
      <c r="AL52" s="98" t="str">
        <f>BaseDeCalcul!AI55</f>
        <v>NA</v>
      </c>
      <c r="AM52" s="98" t="str">
        <f>BaseDeCalcul!AJ55</f>
        <v>NA</v>
      </c>
      <c r="AN52" s="98" t="str">
        <f>BaseDeCalcul!AK55</f>
        <v>NA</v>
      </c>
      <c r="AO52" s="98" t="str">
        <f>BaseDeCalcul!AL55</f>
        <v>NA</v>
      </c>
      <c r="AP52" s="98" t="str">
        <f>BaseDeCalcul!AM55</f>
        <v>NA</v>
      </c>
      <c r="AQ52" s="98" t="str">
        <f>BaseDeCalcul!AN55</f>
        <v>NA</v>
      </c>
      <c r="AR52" s="98" t="str">
        <f>BaseDeCalcul!AO55</f>
        <v>NT</v>
      </c>
      <c r="AS52" s="98" t="str">
        <f>BaseDeCalcul!AP55</f>
        <v>NT</v>
      </c>
      <c r="AT52" s="98" t="str">
        <f>BaseDeCalcul!AQ55</f>
        <v>NT</v>
      </c>
      <c r="AU52" s="99" t="str">
        <f>BaseDeCalcul!AV55</f>
        <v>C</v>
      </c>
    </row>
    <row r="53" spans="1:47" ht="45" customHeight="1">
      <c r="A53" s="6">
        <v>6</v>
      </c>
      <c r="B53" s="94" t="str">
        <f>Criteres!B53</f>
        <v>Script</v>
      </c>
      <c r="C53" s="92">
        <f>BaseDeCalcul!AR56</f>
        <v>50</v>
      </c>
      <c r="D53" s="92" t="str">
        <f>BaseDeCalcul!B56</f>
        <v>7.3</v>
      </c>
      <c r="E53" s="95" t="str">
        <f>Criteres!E53</f>
        <v>Chaque script est-il contrôlable par le clavier et par tout dispositif de pointage (hors cas particuliers) ?</v>
      </c>
      <c r="F53" s="92" t="str">
        <f>Criteres!D53</f>
        <v>A</v>
      </c>
      <c r="G53" s="98" t="str">
        <f>BaseDeCalcul!D56</f>
        <v>NA</v>
      </c>
      <c r="H53" s="98" t="str">
        <f>BaseDeCalcul!E56</f>
        <v>NA</v>
      </c>
      <c r="I53" s="98" t="str">
        <f>BaseDeCalcul!F56</f>
        <v>NA</v>
      </c>
      <c r="J53" s="98" t="str">
        <f>BaseDeCalcul!G56</f>
        <v>NA</v>
      </c>
      <c r="K53" s="98" t="str">
        <f>BaseDeCalcul!H56</f>
        <v>NA</v>
      </c>
      <c r="L53" s="98" t="str">
        <f>BaseDeCalcul!I56</f>
        <v>NA</v>
      </c>
      <c r="M53" s="98" t="str">
        <f>BaseDeCalcul!J56</f>
        <v>NA</v>
      </c>
      <c r="N53" s="98" t="str">
        <f>BaseDeCalcul!K56</f>
        <v>NA</v>
      </c>
      <c r="O53" s="98" t="str">
        <f>BaseDeCalcul!L56</f>
        <v>NA</v>
      </c>
      <c r="P53" s="98" t="str">
        <f>BaseDeCalcul!M56</f>
        <v>NA</v>
      </c>
      <c r="Q53" s="98" t="str">
        <f>BaseDeCalcul!N56</f>
        <v>NT</v>
      </c>
      <c r="R53" s="98" t="str">
        <f>BaseDeCalcul!O56</f>
        <v>NA</v>
      </c>
      <c r="S53" s="98" t="str">
        <f>BaseDeCalcul!P56</f>
        <v>NA</v>
      </c>
      <c r="T53" s="98" t="str">
        <f>BaseDeCalcul!Q56</f>
        <v>NA</v>
      </c>
      <c r="U53" s="98" t="str">
        <f>BaseDeCalcul!R56</f>
        <v>NA</v>
      </c>
      <c r="V53" s="98" t="str">
        <f>BaseDeCalcul!S56</f>
        <v>NA</v>
      </c>
      <c r="W53" s="98" t="str">
        <f>BaseDeCalcul!T56</f>
        <v>NA</v>
      </c>
      <c r="X53" s="98" t="str">
        <f>BaseDeCalcul!U56</f>
        <v>NA</v>
      </c>
      <c r="Y53" s="98" t="str">
        <f>BaseDeCalcul!V56</f>
        <v>NA</v>
      </c>
      <c r="Z53" s="98" t="str">
        <f>BaseDeCalcul!W56</f>
        <v>NA</v>
      </c>
      <c r="AA53" s="98" t="str">
        <f>BaseDeCalcul!X56</f>
        <v>NA</v>
      </c>
      <c r="AB53" s="98" t="str">
        <f>BaseDeCalcul!Y56</f>
        <v>NA</v>
      </c>
      <c r="AC53" s="98" t="str">
        <f>BaseDeCalcul!Z56</f>
        <v>NA</v>
      </c>
      <c r="AD53" s="98" t="str">
        <f>BaseDeCalcul!AA56</f>
        <v>NA</v>
      </c>
      <c r="AE53" s="98" t="str">
        <f>BaseDeCalcul!AB56</f>
        <v>NT</v>
      </c>
      <c r="AF53" s="98" t="str">
        <f>BaseDeCalcul!AC56</f>
        <v>NA</v>
      </c>
      <c r="AG53" s="98" t="str">
        <f>BaseDeCalcul!AD56</f>
        <v>NA</v>
      </c>
      <c r="AH53" s="98" t="str">
        <f>BaseDeCalcul!AE56</f>
        <v>NA</v>
      </c>
      <c r="AI53" s="98" t="str">
        <f>BaseDeCalcul!AF56</f>
        <v>NA</v>
      </c>
      <c r="AJ53" s="98" t="str">
        <f>BaseDeCalcul!AG56</f>
        <v>NA</v>
      </c>
      <c r="AK53" s="98" t="str">
        <f>BaseDeCalcul!AH56</f>
        <v>NA</v>
      </c>
      <c r="AL53" s="98" t="str">
        <f>BaseDeCalcul!AI56</f>
        <v>NA</v>
      </c>
      <c r="AM53" s="98" t="str">
        <f>BaseDeCalcul!AJ56</f>
        <v>NA</v>
      </c>
      <c r="AN53" s="98" t="str">
        <f>BaseDeCalcul!AK56</f>
        <v>NA</v>
      </c>
      <c r="AO53" s="98" t="str">
        <f>BaseDeCalcul!AL56</f>
        <v>NA</v>
      </c>
      <c r="AP53" s="98" t="str">
        <f>BaseDeCalcul!AM56</f>
        <v>NA</v>
      </c>
      <c r="AQ53" s="98" t="str">
        <f>BaseDeCalcul!AN56</f>
        <v>NA</v>
      </c>
      <c r="AR53" s="98" t="str">
        <f>BaseDeCalcul!AO56</f>
        <v>NT</v>
      </c>
      <c r="AS53" s="98" t="str">
        <f>BaseDeCalcul!AP56</f>
        <v>NT</v>
      </c>
      <c r="AT53" s="98" t="str">
        <f>BaseDeCalcul!AQ56</f>
        <v>NT</v>
      </c>
      <c r="AU53" s="99" t="str">
        <f>BaseDeCalcul!AV56</f>
        <v>NA</v>
      </c>
    </row>
    <row r="54" spans="1:47" ht="45" customHeight="1">
      <c r="A54" s="6">
        <v>6</v>
      </c>
      <c r="B54" s="94" t="str">
        <f>Criteres!B54</f>
        <v>Script</v>
      </c>
      <c r="C54" s="92">
        <f>BaseDeCalcul!AR57</f>
        <v>51</v>
      </c>
      <c r="D54" s="92" t="str">
        <f>BaseDeCalcul!B57</f>
        <v>7.4</v>
      </c>
      <c r="E54" s="95" t="str">
        <f>Criteres!E54</f>
        <v>Pour chaque script qui initie un changement de contexte, l'utilisateur est-il averti ou en a-t-il le contrôle ?</v>
      </c>
      <c r="F54" s="92" t="str">
        <f>Criteres!D54</f>
        <v>A</v>
      </c>
      <c r="G54" s="98" t="str">
        <f>BaseDeCalcul!D57</f>
        <v>NA</v>
      </c>
      <c r="H54" s="98" t="str">
        <f>BaseDeCalcul!E57</f>
        <v>NA</v>
      </c>
      <c r="I54" s="98" t="str">
        <f>BaseDeCalcul!F57</f>
        <v>NA</v>
      </c>
      <c r="J54" s="98" t="str">
        <f>BaseDeCalcul!G57</f>
        <v>NA</v>
      </c>
      <c r="K54" s="98" t="str">
        <f>BaseDeCalcul!H57</f>
        <v>NA</v>
      </c>
      <c r="L54" s="98" t="str">
        <f>BaseDeCalcul!I57</f>
        <v>NA</v>
      </c>
      <c r="M54" s="98" t="str">
        <f>BaseDeCalcul!J57</f>
        <v>NA</v>
      </c>
      <c r="N54" s="98" t="str">
        <f>BaseDeCalcul!K57</f>
        <v>C</v>
      </c>
      <c r="O54" s="98" t="str">
        <f>BaseDeCalcul!L57</f>
        <v>NA</v>
      </c>
      <c r="P54" s="98" t="str">
        <f>BaseDeCalcul!M57</f>
        <v>NA</v>
      </c>
      <c r="Q54" s="98" t="str">
        <f>BaseDeCalcul!N57</f>
        <v>NT</v>
      </c>
      <c r="R54" s="98" t="str">
        <f>BaseDeCalcul!O57</f>
        <v>NA</v>
      </c>
      <c r="S54" s="98" t="str">
        <f>BaseDeCalcul!P57</f>
        <v>NA</v>
      </c>
      <c r="T54" s="98" t="str">
        <f>BaseDeCalcul!Q57</f>
        <v>NA</v>
      </c>
      <c r="U54" s="98" t="str">
        <f>BaseDeCalcul!R57</f>
        <v>NA</v>
      </c>
      <c r="V54" s="98" t="str">
        <f>BaseDeCalcul!S57</f>
        <v>NA</v>
      </c>
      <c r="W54" s="98" t="str">
        <f>BaseDeCalcul!T57</f>
        <v>NA</v>
      </c>
      <c r="X54" s="98" t="str">
        <f>BaseDeCalcul!U57</f>
        <v>NA</v>
      </c>
      <c r="Y54" s="98" t="str">
        <f>BaseDeCalcul!V57</f>
        <v>NA</v>
      </c>
      <c r="Z54" s="98" t="str">
        <f>BaseDeCalcul!W57</f>
        <v>NA</v>
      </c>
      <c r="AA54" s="98" t="str">
        <f>BaseDeCalcul!X57</f>
        <v>NA</v>
      </c>
      <c r="AB54" s="98" t="str">
        <f>BaseDeCalcul!Y57</f>
        <v>NA</v>
      </c>
      <c r="AC54" s="98" t="str">
        <f>BaseDeCalcul!Z57</f>
        <v>NA</v>
      </c>
      <c r="AD54" s="98" t="str">
        <f>BaseDeCalcul!AA57</f>
        <v>NA</v>
      </c>
      <c r="AE54" s="98" t="str">
        <f>BaseDeCalcul!AB57</f>
        <v>NT</v>
      </c>
      <c r="AF54" s="98" t="str">
        <f>BaseDeCalcul!AC57</f>
        <v>NA</v>
      </c>
      <c r="AG54" s="98" t="str">
        <f>BaseDeCalcul!AD57</f>
        <v>NA</v>
      </c>
      <c r="AH54" s="98" t="str">
        <f>BaseDeCalcul!AE57</f>
        <v>NA</v>
      </c>
      <c r="AI54" s="98" t="str">
        <f>BaseDeCalcul!AF57</f>
        <v>NA</v>
      </c>
      <c r="AJ54" s="98" t="str">
        <f>BaseDeCalcul!AG57</f>
        <v>NA</v>
      </c>
      <c r="AK54" s="98" t="str">
        <f>BaseDeCalcul!AH57</f>
        <v>NA</v>
      </c>
      <c r="AL54" s="98" t="str">
        <f>BaseDeCalcul!AI57</f>
        <v>NA</v>
      </c>
      <c r="AM54" s="98" t="str">
        <f>BaseDeCalcul!AJ57</f>
        <v>NA</v>
      </c>
      <c r="AN54" s="98" t="str">
        <f>BaseDeCalcul!AK57</f>
        <v>NA</v>
      </c>
      <c r="AO54" s="98" t="str">
        <f>BaseDeCalcul!AL57</f>
        <v>NA</v>
      </c>
      <c r="AP54" s="98" t="str">
        <f>BaseDeCalcul!AM57</f>
        <v>NA</v>
      </c>
      <c r="AQ54" s="98" t="str">
        <f>BaseDeCalcul!AN57</f>
        <v>NA</v>
      </c>
      <c r="AR54" s="98" t="str">
        <f>BaseDeCalcul!AO57</f>
        <v>NT</v>
      </c>
      <c r="AS54" s="98" t="str">
        <f>BaseDeCalcul!AP57</f>
        <v>NT</v>
      </c>
      <c r="AT54" s="98" t="str">
        <f>BaseDeCalcul!AQ57</f>
        <v>NT</v>
      </c>
      <c r="AU54" s="99" t="str">
        <f>BaseDeCalcul!AV57</f>
        <v>C</v>
      </c>
    </row>
    <row r="55" spans="1:47" ht="45" customHeight="1">
      <c r="A55" s="6">
        <v>6</v>
      </c>
      <c r="B55" s="94" t="str">
        <f>Criteres!B55</f>
        <v>Script</v>
      </c>
      <c r="C55" s="92">
        <f>BaseDeCalcul!AR58</f>
        <v>52</v>
      </c>
      <c r="D55" s="92" t="str">
        <f>BaseDeCalcul!B58</f>
        <v>7.5</v>
      </c>
      <c r="E55" s="95" t="str">
        <f>Criteres!E55</f>
        <v>Dans chaque page web, les messages de statut sont-ils correctement restitués par les technologies d'assistance ?</v>
      </c>
      <c r="F55" s="92" t="str">
        <f>Criteres!D55</f>
        <v>AA</v>
      </c>
      <c r="G55" s="98" t="str">
        <f>BaseDeCalcul!D58</f>
        <v>NA</v>
      </c>
      <c r="H55" s="98" t="str">
        <f>BaseDeCalcul!E58</f>
        <v>NA</v>
      </c>
      <c r="I55" s="98" t="str">
        <f>BaseDeCalcul!F58</f>
        <v>NA</v>
      </c>
      <c r="J55" s="98" t="str">
        <f>BaseDeCalcul!G58</f>
        <v>NA</v>
      </c>
      <c r="K55" s="98" t="str">
        <f>BaseDeCalcul!H58</f>
        <v>NA</v>
      </c>
      <c r="L55" s="98" t="str">
        <f>BaseDeCalcul!I58</f>
        <v>C</v>
      </c>
      <c r="M55" s="98" t="str">
        <f>BaseDeCalcul!J58</f>
        <v>NA</v>
      </c>
      <c r="N55" s="98" t="str">
        <f>BaseDeCalcul!K58</f>
        <v>NA</v>
      </c>
      <c r="O55" s="98" t="str">
        <f>BaseDeCalcul!L58</f>
        <v>NA</v>
      </c>
      <c r="P55" s="98" t="str">
        <f>BaseDeCalcul!M58</f>
        <v>NA</v>
      </c>
      <c r="Q55" s="98" t="str">
        <f>BaseDeCalcul!N58</f>
        <v>NT</v>
      </c>
      <c r="R55" s="98" t="str">
        <f>BaseDeCalcul!O58</f>
        <v>NA</v>
      </c>
      <c r="S55" s="98" t="str">
        <f>BaseDeCalcul!P58</f>
        <v>NA</v>
      </c>
      <c r="T55" s="98" t="str">
        <f>BaseDeCalcul!Q58</f>
        <v>NA</v>
      </c>
      <c r="U55" s="98" t="str">
        <f>BaseDeCalcul!R58</f>
        <v>NA</v>
      </c>
      <c r="V55" s="98" t="str">
        <f>BaseDeCalcul!S58</f>
        <v>NA</v>
      </c>
      <c r="W55" s="98" t="str">
        <f>BaseDeCalcul!T58</f>
        <v>NA</v>
      </c>
      <c r="X55" s="98" t="str">
        <f>BaseDeCalcul!U58</f>
        <v>NA</v>
      </c>
      <c r="Y55" s="98" t="str">
        <f>BaseDeCalcul!V58</f>
        <v>NA</v>
      </c>
      <c r="Z55" s="98" t="str">
        <f>BaseDeCalcul!W58</f>
        <v>NA</v>
      </c>
      <c r="AA55" s="98" t="str">
        <f>BaseDeCalcul!X58</f>
        <v>NA</v>
      </c>
      <c r="AB55" s="98" t="str">
        <f>BaseDeCalcul!Y58</f>
        <v>NA</v>
      </c>
      <c r="AC55" s="98" t="str">
        <f>BaseDeCalcul!Z58</f>
        <v>NA</v>
      </c>
      <c r="AD55" s="98" t="str">
        <f>BaseDeCalcul!AA58</f>
        <v>NA</v>
      </c>
      <c r="AE55" s="98" t="str">
        <f>BaseDeCalcul!AB58</f>
        <v>NT</v>
      </c>
      <c r="AF55" s="98" t="str">
        <f>BaseDeCalcul!AC58</f>
        <v>NA</v>
      </c>
      <c r="AG55" s="98" t="str">
        <f>BaseDeCalcul!AD58</f>
        <v>NA</v>
      </c>
      <c r="AH55" s="98" t="str">
        <f>BaseDeCalcul!AE58</f>
        <v>NA</v>
      </c>
      <c r="AI55" s="98" t="str">
        <f>BaseDeCalcul!AF58</f>
        <v>NA</v>
      </c>
      <c r="AJ55" s="98" t="str">
        <f>BaseDeCalcul!AG58</f>
        <v>NA</v>
      </c>
      <c r="AK55" s="98" t="str">
        <f>BaseDeCalcul!AH58</f>
        <v>NA</v>
      </c>
      <c r="AL55" s="98" t="str">
        <f>BaseDeCalcul!AI58</f>
        <v>NA</v>
      </c>
      <c r="AM55" s="98" t="str">
        <f>BaseDeCalcul!AJ58</f>
        <v>NA</v>
      </c>
      <c r="AN55" s="98" t="str">
        <f>BaseDeCalcul!AK58</f>
        <v>NA</v>
      </c>
      <c r="AO55" s="98" t="str">
        <f>BaseDeCalcul!AL58</f>
        <v>NA</v>
      </c>
      <c r="AP55" s="98" t="str">
        <f>BaseDeCalcul!AM58</f>
        <v>NA</v>
      </c>
      <c r="AQ55" s="98" t="str">
        <f>BaseDeCalcul!AN58</f>
        <v>NA</v>
      </c>
      <c r="AR55" s="98" t="str">
        <f>BaseDeCalcul!AO58</f>
        <v>NT</v>
      </c>
      <c r="AS55" s="98" t="str">
        <f>BaseDeCalcul!AP58</f>
        <v>NT</v>
      </c>
      <c r="AT55" s="98" t="str">
        <f>BaseDeCalcul!AQ58</f>
        <v>NT</v>
      </c>
      <c r="AU55" s="99" t="str">
        <f>BaseDeCalcul!AV58</f>
        <v>C</v>
      </c>
    </row>
    <row r="56" spans="1:47" ht="45" customHeight="1">
      <c r="A56" s="6">
        <v>7</v>
      </c>
      <c r="B56" s="94" t="str">
        <f>Criteres!B56</f>
        <v>Script</v>
      </c>
      <c r="C56" s="92">
        <f>BaseDeCalcul!AR59</f>
        <v>53</v>
      </c>
      <c r="D56" s="92" t="str">
        <f>BaseDeCalcul!B59</f>
        <v>7.6</v>
      </c>
      <c r="E56" s="95" t="str">
        <f>Criteres!E56</f>
        <v>Chaque script qui provoque une alerte non sollicitée est-il contrôlable par l'utilisateur (hors cas particuliers) ?</v>
      </c>
      <c r="F56" s="92" t="str">
        <f>Criteres!D56</f>
        <v>AAA</v>
      </c>
      <c r="G56" s="98" t="str">
        <f>BaseDeCalcul!D59</f>
        <v>NT</v>
      </c>
      <c r="H56" s="98" t="str">
        <f>BaseDeCalcul!E59</f>
        <v>NT</v>
      </c>
      <c r="I56" s="98" t="str">
        <f>BaseDeCalcul!F59</f>
        <v>NT</v>
      </c>
      <c r="J56" s="98" t="str">
        <f>BaseDeCalcul!G59</f>
        <v>NT</v>
      </c>
      <c r="K56" s="98" t="str">
        <f>BaseDeCalcul!H59</f>
        <v>NT</v>
      </c>
      <c r="L56" s="98" t="str">
        <f>BaseDeCalcul!I59</f>
        <v>NT</v>
      </c>
      <c r="M56" s="98" t="str">
        <f>BaseDeCalcul!J59</f>
        <v>NT</v>
      </c>
      <c r="N56" s="98" t="str">
        <f>BaseDeCalcul!K59</f>
        <v>NT</v>
      </c>
      <c r="O56" s="98" t="str">
        <f>BaseDeCalcul!L59</f>
        <v>NT</v>
      </c>
      <c r="P56" s="98" t="str">
        <f>BaseDeCalcul!M59</f>
        <v>NT</v>
      </c>
      <c r="Q56" s="98" t="str">
        <f>BaseDeCalcul!N59</f>
        <v>NT</v>
      </c>
      <c r="R56" s="98" t="str">
        <f>BaseDeCalcul!O59</f>
        <v>NT</v>
      </c>
      <c r="S56" s="98" t="str">
        <f>BaseDeCalcul!P59</f>
        <v>NT</v>
      </c>
      <c r="T56" s="98" t="str">
        <f>BaseDeCalcul!Q59</f>
        <v>NT</v>
      </c>
      <c r="U56" s="98" t="str">
        <f>BaseDeCalcul!R59</f>
        <v>NT</v>
      </c>
      <c r="V56" s="98" t="str">
        <f>BaseDeCalcul!S59</f>
        <v>NT</v>
      </c>
      <c r="W56" s="98" t="str">
        <f>BaseDeCalcul!T59</f>
        <v>NT</v>
      </c>
      <c r="X56" s="98" t="str">
        <f>BaseDeCalcul!U59</f>
        <v>NT</v>
      </c>
      <c r="Y56" s="98" t="str">
        <f>BaseDeCalcul!V59</f>
        <v>NT</v>
      </c>
      <c r="Z56" s="98" t="str">
        <f>BaseDeCalcul!W59</f>
        <v>NT</v>
      </c>
      <c r="AA56" s="98" t="str">
        <f>BaseDeCalcul!X59</f>
        <v>NT</v>
      </c>
      <c r="AB56" s="98" t="str">
        <f>BaseDeCalcul!Y59</f>
        <v>NT</v>
      </c>
      <c r="AC56" s="98" t="str">
        <f>BaseDeCalcul!Z59</f>
        <v>NT</v>
      </c>
      <c r="AD56" s="98" t="str">
        <f>BaseDeCalcul!AA59</f>
        <v>NT</v>
      </c>
      <c r="AE56" s="98" t="str">
        <f>BaseDeCalcul!AB59</f>
        <v>NT</v>
      </c>
      <c r="AF56" s="98" t="str">
        <f>BaseDeCalcul!AC59</f>
        <v>NT</v>
      </c>
      <c r="AG56" s="98" t="str">
        <f>BaseDeCalcul!AD59</f>
        <v>NT</v>
      </c>
      <c r="AH56" s="98" t="str">
        <f>BaseDeCalcul!AE59</f>
        <v>NT</v>
      </c>
      <c r="AI56" s="98" t="str">
        <f>BaseDeCalcul!AF59</f>
        <v>NT</v>
      </c>
      <c r="AJ56" s="98" t="str">
        <f>BaseDeCalcul!AG59</f>
        <v>NT</v>
      </c>
      <c r="AK56" s="98" t="str">
        <f>BaseDeCalcul!AH59</f>
        <v>NT</v>
      </c>
      <c r="AL56" s="98" t="str">
        <f>BaseDeCalcul!AI59</f>
        <v>NT</v>
      </c>
      <c r="AM56" s="98" t="str">
        <f>BaseDeCalcul!AJ59</f>
        <v>NT</v>
      </c>
      <c r="AN56" s="98" t="str">
        <f>BaseDeCalcul!AK59</f>
        <v>NT</v>
      </c>
      <c r="AO56" s="98" t="str">
        <f>BaseDeCalcul!AL59</f>
        <v>NT</v>
      </c>
      <c r="AP56" s="98" t="str">
        <f>BaseDeCalcul!AM59</f>
        <v>NT</v>
      </c>
      <c r="AQ56" s="98" t="str">
        <f>BaseDeCalcul!AN59</f>
        <v>NT</v>
      </c>
      <c r="AR56" s="98" t="str">
        <f>BaseDeCalcul!AO59</f>
        <v>NT</v>
      </c>
      <c r="AS56" s="98" t="str">
        <f>BaseDeCalcul!AP59</f>
        <v>NT</v>
      </c>
      <c r="AT56" s="98" t="str">
        <f>BaseDeCalcul!AQ59</f>
        <v>NT</v>
      </c>
      <c r="AU56" s="99" t="str">
        <f>BaseDeCalcul!AV59</f>
        <v>NT</v>
      </c>
    </row>
    <row r="57" spans="1:47" ht="45" customHeight="1">
      <c r="A57" s="6">
        <v>7</v>
      </c>
      <c r="B57" s="94" t="str">
        <f>Criteres!B57</f>
        <v>Eléments obligatoires</v>
      </c>
      <c r="C57" s="92">
        <f>BaseDeCalcul!AR60</f>
        <v>54</v>
      </c>
      <c r="D57" s="92" t="str">
        <f>BaseDeCalcul!B60</f>
        <v>8.1</v>
      </c>
      <c r="E57" s="95" t="str">
        <f>Criteres!E57</f>
        <v>Chaque page web est-elle définie par un type de document ?</v>
      </c>
      <c r="F57" s="92" t="str">
        <f>Criteres!D57</f>
        <v>A</v>
      </c>
      <c r="G57" s="98" t="str">
        <f>BaseDeCalcul!D60</f>
        <v>C</v>
      </c>
      <c r="H57" s="98" t="str">
        <f>BaseDeCalcul!E60</f>
        <v>C</v>
      </c>
      <c r="I57" s="98" t="str">
        <f>BaseDeCalcul!F60</f>
        <v>C</v>
      </c>
      <c r="J57" s="98" t="str">
        <f>BaseDeCalcul!G60</f>
        <v>C</v>
      </c>
      <c r="K57" s="98" t="str">
        <f>BaseDeCalcul!H60</f>
        <v>C</v>
      </c>
      <c r="L57" s="98" t="str">
        <f>BaseDeCalcul!I60</f>
        <v>C</v>
      </c>
      <c r="M57" s="98" t="str">
        <f>BaseDeCalcul!J60</f>
        <v>C</v>
      </c>
      <c r="N57" s="98" t="str">
        <f>BaseDeCalcul!K60</f>
        <v>C</v>
      </c>
      <c r="O57" s="98" t="str">
        <f>BaseDeCalcul!L60</f>
        <v>C</v>
      </c>
      <c r="P57" s="98" t="str">
        <f>BaseDeCalcul!M60</f>
        <v>C</v>
      </c>
      <c r="Q57" s="98" t="str">
        <f>BaseDeCalcul!N60</f>
        <v>NT</v>
      </c>
      <c r="R57" s="98" t="str">
        <f>BaseDeCalcul!O60</f>
        <v>C</v>
      </c>
      <c r="S57" s="98" t="str">
        <f>BaseDeCalcul!P60</f>
        <v>C</v>
      </c>
      <c r="T57" s="98" t="str">
        <f>BaseDeCalcul!Q60</f>
        <v>C</v>
      </c>
      <c r="U57" s="98" t="str">
        <f>BaseDeCalcul!R60</f>
        <v>C</v>
      </c>
      <c r="V57" s="98" t="str">
        <f>BaseDeCalcul!S60</f>
        <v>C</v>
      </c>
      <c r="W57" s="98" t="str">
        <f>BaseDeCalcul!T60</f>
        <v>C</v>
      </c>
      <c r="X57" s="98" t="str">
        <f>BaseDeCalcul!U60</f>
        <v>C</v>
      </c>
      <c r="Y57" s="98" t="str">
        <f>BaseDeCalcul!V60</f>
        <v>C</v>
      </c>
      <c r="Z57" s="98" t="str">
        <f>BaseDeCalcul!W60</f>
        <v>C</v>
      </c>
      <c r="AA57" s="98" t="str">
        <f>BaseDeCalcul!X60</f>
        <v>C</v>
      </c>
      <c r="AB57" s="98" t="str">
        <f>BaseDeCalcul!Y60</f>
        <v>C</v>
      </c>
      <c r="AC57" s="98" t="str">
        <f>BaseDeCalcul!Z60</f>
        <v>C</v>
      </c>
      <c r="AD57" s="98" t="str">
        <f>BaseDeCalcul!AA60</f>
        <v>C</v>
      </c>
      <c r="AE57" s="98" t="str">
        <f>BaseDeCalcul!AB60</f>
        <v>NT</v>
      </c>
      <c r="AF57" s="98" t="str">
        <f>BaseDeCalcul!AC60</f>
        <v>C</v>
      </c>
      <c r="AG57" s="98" t="str">
        <f>BaseDeCalcul!AD60</f>
        <v>C</v>
      </c>
      <c r="AH57" s="98" t="str">
        <f>BaseDeCalcul!AE60</f>
        <v>C</v>
      </c>
      <c r="AI57" s="98" t="str">
        <f>BaseDeCalcul!AF60</f>
        <v>C</v>
      </c>
      <c r="AJ57" s="98" t="str">
        <f>BaseDeCalcul!AG60</f>
        <v>C</v>
      </c>
      <c r="AK57" s="98" t="str">
        <f>BaseDeCalcul!AH60</f>
        <v>C</v>
      </c>
      <c r="AL57" s="98" t="str">
        <f>BaseDeCalcul!AI60</f>
        <v>C</v>
      </c>
      <c r="AM57" s="98" t="str">
        <f>BaseDeCalcul!AJ60</f>
        <v>C</v>
      </c>
      <c r="AN57" s="98" t="str">
        <f>BaseDeCalcul!AK60</f>
        <v>C</v>
      </c>
      <c r="AO57" s="98" t="str">
        <f>BaseDeCalcul!AL60</f>
        <v>C</v>
      </c>
      <c r="AP57" s="98" t="str">
        <f>BaseDeCalcul!AM60</f>
        <v>C</v>
      </c>
      <c r="AQ57" s="98" t="str">
        <f>BaseDeCalcul!AN60</f>
        <v>NA</v>
      </c>
      <c r="AR57" s="98" t="str">
        <f>BaseDeCalcul!AO60</f>
        <v>NT</v>
      </c>
      <c r="AS57" s="98" t="str">
        <f>BaseDeCalcul!AP60</f>
        <v>NT</v>
      </c>
      <c r="AT57" s="98" t="str">
        <f>BaseDeCalcul!AQ60</f>
        <v>NT</v>
      </c>
      <c r="AU57" s="99" t="str">
        <f>BaseDeCalcul!AV60</f>
        <v>C</v>
      </c>
    </row>
    <row r="58" spans="1:47" ht="45" customHeight="1">
      <c r="A58" s="6">
        <v>7</v>
      </c>
      <c r="B58" s="94" t="str">
        <f>Criteres!B58</f>
        <v>Eléments obligatoires</v>
      </c>
      <c r="C58" s="92">
        <f>BaseDeCalcul!AR61</f>
        <v>55</v>
      </c>
      <c r="D58" s="92" t="str">
        <f>BaseDeCalcul!B61</f>
        <v>8.2</v>
      </c>
      <c r="E58" s="95" t="str">
        <f>Criteres!E58</f>
        <v>Pour chaque page web, le code source généré est-il valide selon le type de document spécifié (hors cas particuliers) ?</v>
      </c>
      <c r="F58" s="92" t="str">
        <f>Criteres!D58</f>
        <v>A</v>
      </c>
      <c r="G58" s="98" t="str">
        <f>BaseDeCalcul!D61</f>
        <v>C</v>
      </c>
      <c r="H58" s="98" t="str">
        <f>BaseDeCalcul!E61</f>
        <v>C</v>
      </c>
      <c r="I58" s="98" t="str">
        <f>BaseDeCalcul!F61</f>
        <v>C</v>
      </c>
      <c r="J58" s="98" t="str">
        <f>BaseDeCalcul!G61</f>
        <v>C</v>
      </c>
      <c r="K58" s="98" t="str">
        <f>BaseDeCalcul!H61</f>
        <v>C</v>
      </c>
      <c r="L58" s="98" t="str">
        <f>BaseDeCalcul!I61</f>
        <v>C</v>
      </c>
      <c r="M58" s="98" t="str">
        <f>BaseDeCalcul!J61</f>
        <v>NC</v>
      </c>
      <c r="N58" s="98" t="str">
        <f>BaseDeCalcul!K61</f>
        <v>C</v>
      </c>
      <c r="O58" s="98" t="str">
        <f>BaseDeCalcul!L61</f>
        <v>C</v>
      </c>
      <c r="P58" s="98" t="str">
        <f>BaseDeCalcul!M61</f>
        <v>C</v>
      </c>
      <c r="Q58" s="98" t="str">
        <f>BaseDeCalcul!N61</f>
        <v>NT</v>
      </c>
      <c r="R58" s="98" t="str">
        <f>BaseDeCalcul!O61</f>
        <v>C</v>
      </c>
      <c r="S58" s="98" t="str">
        <f>BaseDeCalcul!P61</f>
        <v>NC</v>
      </c>
      <c r="T58" s="98" t="str">
        <f>BaseDeCalcul!Q61</f>
        <v>C</v>
      </c>
      <c r="U58" s="98" t="str">
        <f>BaseDeCalcul!R61</f>
        <v>C</v>
      </c>
      <c r="V58" s="98" t="str">
        <f>BaseDeCalcul!S61</f>
        <v>C</v>
      </c>
      <c r="W58" s="98" t="str">
        <f>BaseDeCalcul!T61</f>
        <v>NC</v>
      </c>
      <c r="X58" s="98" t="str">
        <f>BaseDeCalcul!U61</f>
        <v>C</v>
      </c>
      <c r="Y58" s="98" t="str">
        <f>BaseDeCalcul!V61</f>
        <v>C</v>
      </c>
      <c r="Z58" s="98" t="str">
        <f>BaseDeCalcul!W61</f>
        <v>C</v>
      </c>
      <c r="AA58" s="98" t="str">
        <f>BaseDeCalcul!X61</f>
        <v>C</v>
      </c>
      <c r="AB58" s="98" t="str">
        <f>BaseDeCalcul!Y61</f>
        <v>C</v>
      </c>
      <c r="AC58" s="98" t="str">
        <f>BaseDeCalcul!Z61</f>
        <v>C</v>
      </c>
      <c r="AD58" s="98" t="str">
        <f>BaseDeCalcul!AA61</f>
        <v>NA</v>
      </c>
      <c r="AE58" s="98" t="str">
        <f>BaseDeCalcul!AB61</f>
        <v>NT</v>
      </c>
      <c r="AF58" s="98" t="str">
        <f>BaseDeCalcul!AC61</f>
        <v>C</v>
      </c>
      <c r="AG58" s="98" t="str">
        <f>BaseDeCalcul!AD61</f>
        <v>C</v>
      </c>
      <c r="AH58" s="98" t="str">
        <f>BaseDeCalcul!AE61</f>
        <v>C</v>
      </c>
      <c r="AI58" s="98" t="str">
        <f>BaseDeCalcul!AF61</f>
        <v>C</v>
      </c>
      <c r="AJ58" s="98" t="str">
        <f>BaseDeCalcul!AG61</f>
        <v>C</v>
      </c>
      <c r="AK58" s="98" t="str">
        <f>BaseDeCalcul!AH61</f>
        <v>C</v>
      </c>
      <c r="AL58" s="98" t="str">
        <f>BaseDeCalcul!AI61</f>
        <v>NA</v>
      </c>
      <c r="AM58" s="98" t="str">
        <f>BaseDeCalcul!AJ61</f>
        <v>C</v>
      </c>
      <c r="AN58" s="98" t="str">
        <f>BaseDeCalcul!AK61</f>
        <v>C</v>
      </c>
      <c r="AO58" s="98" t="str">
        <f>BaseDeCalcul!AL61</f>
        <v>C</v>
      </c>
      <c r="AP58" s="98" t="str">
        <f>BaseDeCalcul!AM61</f>
        <v>NC</v>
      </c>
      <c r="AQ58" s="98" t="str">
        <f>BaseDeCalcul!AN61</f>
        <v>NA</v>
      </c>
      <c r="AR58" s="98" t="str">
        <f>BaseDeCalcul!AO61</f>
        <v>NT</v>
      </c>
      <c r="AS58" s="98" t="str">
        <f>BaseDeCalcul!AP61</f>
        <v>NT</v>
      </c>
      <c r="AT58" s="98" t="str">
        <f>BaseDeCalcul!AQ61</f>
        <v>NT</v>
      </c>
      <c r="AU58" s="99" t="str">
        <f>BaseDeCalcul!AV61</f>
        <v>NC</v>
      </c>
    </row>
    <row r="59" spans="1:47" ht="45" customHeight="1">
      <c r="A59" s="6">
        <v>7</v>
      </c>
      <c r="B59" s="94" t="str">
        <f>Criteres!B59</f>
        <v>Eléments obligatoires</v>
      </c>
      <c r="C59" s="92">
        <f>BaseDeCalcul!AR62</f>
        <v>56</v>
      </c>
      <c r="D59" s="92" t="str">
        <f>BaseDeCalcul!B62</f>
        <v>8.3</v>
      </c>
      <c r="E59" s="95" t="str">
        <f>Criteres!E59</f>
        <v>Dans chaque page web, la langue par défaut est-elle présente ?</v>
      </c>
      <c r="F59" s="92" t="str">
        <f>Criteres!D59</f>
        <v>A</v>
      </c>
      <c r="G59" s="98" t="str">
        <f>BaseDeCalcul!D62</f>
        <v>C</v>
      </c>
      <c r="H59" s="98" t="str">
        <f>BaseDeCalcul!E62</f>
        <v>C</v>
      </c>
      <c r="I59" s="98" t="str">
        <f>BaseDeCalcul!F62</f>
        <v>C</v>
      </c>
      <c r="J59" s="98" t="str">
        <f>BaseDeCalcul!G62</f>
        <v>C</v>
      </c>
      <c r="K59" s="98" t="str">
        <f>BaseDeCalcul!H62</f>
        <v>C</v>
      </c>
      <c r="L59" s="98" t="str">
        <f>BaseDeCalcul!I62</f>
        <v>C</v>
      </c>
      <c r="M59" s="98" t="str">
        <f>BaseDeCalcul!J62</f>
        <v>C</v>
      </c>
      <c r="N59" s="98" t="str">
        <f>BaseDeCalcul!K62</f>
        <v>C</v>
      </c>
      <c r="O59" s="98" t="str">
        <f>BaseDeCalcul!L62</f>
        <v>C</v>
      </c>
      <c r="P59" s="98" t="str">
        <f>BaseDeCalcul!M62</f>
        <v>C</v>
      </c>
      <c r="Q59" s="98" t="str">
        <f>BaseDeCalcul!N62</f>
        <v>NT</v>
      </c>
      <c r="R59" s="98" t="str">
        <f>BaseDeCalcul!O62</f>
        <v>C</v>
      </c>
      <c r="S59" s="98" t="str">
        <f>BaseDeCalcul!P62</f>
        <v>C</v>
      </c>
      <c r="T59" s="98" t="str">
        <f>BaseDeCalcul!Q62</f>
        <v>C</v>
      </c>
      <c r="U59" s="98" t="str">
        <f>BaseDeCalcul!R62</f>
        <v>C</v>
      </c>
      <c r="V59" s="98" t="str">
        <f>BaseDeCalcul!S62</f>
        <v>C</v>
      </c>
      <c r="W59" s="98" t="str">
        <f>BaseDeCalcul!T62</f>
        <v>C</v>
      </c>
      <c r="X59" s="98" t="str">
        <f>BaseDeCalcul!U62</f>
        <v>C</v>
      </c>
      <c r="Y59" s="98" t="str">
        <f>BaseDeCalcul!V62</f>
        <v>C</v>
      </c>
      <c r="Z59" s="98" t="str">
        <f>BaseDeCalcul!W62</f>
        <v>C</v>
      </c>
      <c r="AA59" s="98" t="str">
        <f>BaseDeCalcul!X62</f>
        <v>C</v>
      </c>
      <c r="AB59" s="98" t="str">
        <f>BaseDeCalcul!Y62</f>
        <v>C</v>
      </c>
      <c r="AC59" s="98" t="str">
        <f>BaseDeCalcul!Z62</f>
        <v>C</v>
      </c>
      <c r="AD59" s="98" t="str">
        <f>BaseDeCalcul!AA62</f>
        <v>C</v>
      </c>
      <c r="AE59" s="98" t="str">
        <f>BaseDeCalcul!AB62</f>
        <v>NT</v>
      </c>
      <c r="AF59" s="98" t="str">
        <f>BaseDeCalcul!AC62</f>
        <v>C</v>
      </c>
      <c r="AG59" s="98" t="str">
        <f>BaseDeCalcul!AD62</f>
        <v>C</v>
      </c>
      <c r="AH59" s="98" t="str">
        <f>BaseDeCalcul!AE62</f>
        <v>C</v>
      </c>
      <c r="AI59" s="98" t="str">
        <f>BaseDeCalcul!AF62</f>
        <v>C</v>
      </c>
      <c r="AJ59" s="98" t="str">
        <f>BaseDeCalcul!AG62</f>
        <v>C</v>
      </c>
      <c r="AK59" s="98" t="str">
        <f>BaseDeCalcul!AH62</f>
        <v>C</v>
      </c>
      <c r="AL59" s="98" t="str">
        <f>BaseDeCalcul!AI62</f>
        <v>C</v>
      </c>
      <c r="AM59" s="98" t="str">
        <f>BaseDeCalcul!AJ62</f>
        <v>C</v>
      </c>
      <c r="AN59" s="98" t="str">
        <f>BaseDeCalcul!AK62</f>
        <v>C</v>
      </c>
      <c r="AO59" s="98" t="str">
        <f>BaseDeCalcul!AL62</f>
        <v>C</v>
      </c>
      <c r="AP59" s="98" t="str">
        <f>BaseDeCalcul!AM62</f>
        <v>C</v>
      </c>
      <c r="AQ59" s="98" t="str">
        <f>BaseDeCalcul!AN62</f>
        <v>C</v>
      </c>
      <c r="AR59" s="98" t="str">
        <f>BaseDeCalcul!AO62</f>
        <v>NT</v>
      </c>
      <c r="AS59" s="98" t="str">
        <f>BaseDeCalcul!AP62</f>
        <v>NT</v>
      </c>
      <c r="AT59" s="98" t="str">
        <f>BaseDeCalcul!AQ62</f>
        <v>NT</v>
      </c>
      <c r="AU59" s="99" t="str">
        <f>BaseDeCalcul!AV62</f>
        <v>C</v>
      </c>
    </row>
    <row r="60" spans="1:47" ht="45" customHeight="1">
      <c r="A60" s="6">
        <v>7</v>
      </c>
      <c r="B60" s="94" t="str">
        <f>Criteres!B60</f>
        <v>Eléments obligatoires</v>
      </c>
      <c r="C60" s="92">
        <f>BaseDeCalcul!AR63</f>
        <v>57</v>
      </c>
      <c r="D60" s="92" t="str">
        <f>BaseDeCalcul!B63</f>
        <v>8.4</v>
      </c>
      <c r="E60" s="95" t="str">
        <f>Criteres!E60</f>
        <v>Pour chaque page web ayant une langue par défaut, le code de langue est-il pertinent ?</v>
      </c>
      <c r="F60" s="92" t="str">
        <f>Criteres!D60</f>
        <v>A</v>
      </c>
      <c r="G60" s="98" t="str">
        <f>BaseDeCalcul!D63</f>
        <v>C</v>
      </c>
      <c r="H60" s="98" t="str">
        <f>BaseDeCalcul!E63</f>
        <v>C</v>
      </c>
      <c r="I60" s="98" t="str">
        <f>BaseDeCalcul!F63</f>
        <v>C</v>
      </c>
      <c r="J60" s="98" t="str">
        <f>BaseDeCalcul!G63</f>
        <v>C</v>
      </c>
      <c r="K60" s="98" t="str">
        <f>BaseDeCalcul!H63</f>
        <v>C</v>
      </c>
      <c r="L60" s="98" t="str">
        <f>BaseDeCalcul!I63</f>
        <v>C</v>
      </c>
      <c r="M60" s="98" t="str">
        <f>BaseDeCalcul!J63</f>
        <v>C</v>
      </c>
      <c r="N60" s="98" t="str">
        <f>BaseDeCalcul!K63</f>
        <v>C</v>
      </c>
      <c r="O60" s="98" t="str">
        <f>BaseDeCalcul!L63</f>
        <v>C</v>
      </c>
      <c r="P60" s="98" t="str">
        <f>BaseDeCalcul!M63</f>
        <v>C</v>
      </c>
      <c r="Q60" s="98" t="str">
        <f>BaseDeCalcul!N63</f>
        <v>NT</v>
      </c>
      <c r="R60" s="98" t="str">
        <f>BaseDeCalcul!O63</f>
        <v>C</v>
      </c>
      <c r="S60" s="98" t="str">
        <f>BaseDeCalcul!P63</f>
        <v>C</v>
      </c>
      <c r="T60" s="98" t="str">
        <f>BaseDeCalcul!Q63</f>
        <v>C</v>
      </c>
      <c r="U60" s="98" t="str">
        <f>BaseDeCalcul!R63</f>
        <v>C</v>
      </c>
      <c r="V60" s="98" t="str">
        <f>BaseDeCalcul!S63</f>
        <v>C</v>
      </c>
      <c r="W60" s="98" t="str">
        <f>BaseDeCalcul!T63</f>
        <v>C</v>
      </c>
      <c r="X60" s="98" t="str">
        <f>BaseDeCalcul!U63</f>
        <v>C</v>
      </c>
      <c r="Y60" s="98" t="str">
        <f>BaseDeCalcul!V63</f>
        <v>C</v>
      </c>
      <c r="Z60" s="98" t="str">
        <f>BaseDeCalcul!W63</f>
        <v>C</v>
      </c>
      <c r="AA60" s="98" t="str">
        <f>BaseDeCalcul!X63</f>
        <v>C</v>
      </c>
      <c r="AB60" s="98" t="str">
        <f>BaseDeCalcul!Y63</f>
        <v>C</v>
      </c>
      <c r="AC60" s="98" t="str">
        <f>BaseDeCalcul!Z63</f>
        <v>C</v>
      </c>
      <c r="AD60" s="98" t="str">
        <f>BaseDeCalcul!AA63</f>
        <v>C</v>
      </c>
      <c r="AE60" s="98" t="str">
        <f>BaseDeCalcul!AB63</f>
        <v>NT</v>
      </c>
      <c r="AF60" s="98" t="str">
        <f>BaseDeCalcul!AC63</f>
        <v>C</v>
      </c>
      <c r="AG60" s="98" t="str">
        <f>BaseDeCalcul!AD63</f>
        <v>C</v>
      </c>
      <c r="AH60" s="98" t="str">
        <f>BaseDeCalcul!AE63</f>
        <v>C</v>
      </c>
      <c r="AI60" s="98" t="str">
        <f>BaseDeCalcul!AF63</f>
        <v>C</v>
      </c>
      <c r="AJ60" s="98" t="str">
        <f>BaseDeCalcul!AG63</f>
        <v>C</v>
      </c>
      <c r="AK60" s="98" t="str">
        <f>BaseDeCalcul!AH63</f>
        <v>C</v>
      </c>
      <c r="AL60" s="98" t="str">
        <f>BaseDeCalcul!AI63</f>
        <v>C</v>
      </c>
      <c r="AM60" s="98" t="str">
        <f>BaseDeCalcul!AJ63</f>
        <v>C</v>
      </c>
      <c r="AN60" s="98" t="str">
        <f>BaseDeCalcul!AK63</f>
        <v>C</v>
      </c>
      <c r="AO60" s="98" t="str">
        <f>BaseDeCalcul!AL63</f>
        <v>C</v>
      </c>
      <c r="AP60" s="98" t="str">
        <f>BaseDeCalcul!AM63</f>
        <v>C</v>
      </c>
      <c r="AQ60" s="98" t="str">
        <f>BaseDeCalcul!AN63</f>
        <v>C</v>
      </c>
      <c r="AR60" s="98" t="str">
        <f>BaseDeCalcul!AO63</f>
        <v>NT</v>
      </c>
      <c r="AS60" s="98" t="str">
        <f>BaseDeCalcul!AP63</f>
        <v>NT</v>
      </c>
      <c r="AT60" s="98" t="str">
        <f>BaseDeCalcul!AQ63</f>
        <v>NT</v>
      </c>
      <c r="AU60" s="99" t="str">
        <f>BaseDeCalcul!AV63</f>
        <v>C</v>
      </c>
    </row>
    <row r="61" spans="1:47" ht="45" customHeight="1">
      <c r="A61" s="6">
        <v>8</v>
      </c>
      <c r="B61" s="94" t="str">
        <f>Criteres!B61</f>
        <v>Eléments obligatoires</v>
      </c>
      <c r="C61" s="92">
        <f>BaseDeCalcul!AR64</f>
        <v>58</v>
      </c>
      <c r="D61" s="92" t="str">
        <f>BaseDeCalcul!B64</f>
        <v>8.5</v>
      </c>
      <c r="E61" s="95" t="str">
        <f>Criteres!E61</f>
        <v>Chaque page web a-t-elle un titre de page ?</v>
      </c>
      <c r="F61" s="92" t="str">
        <f>Criteres!D61</f>
        <v>A</v>
      </c>
      <c r="G61" s="98" t="str">
        <f>BaseDeCalcul!D64</f>
        <v>C</v>
      </c>
      <c r="H61" s="98" t="str">
        <f>BaseDeCalcul!E64</f>
        <v>C</v>
      </c>
      <c r="I61" s="98" t="str">
        <f>BaseDeCalcul!F64</f>
        <v>C</v>
      </c>
      <c r="J61" s="98" t="str">
        <f>BaseDeCalcul!G64</f>
        <v>C</v>
      </c>
      <c r="K61" s="98" t="str">
        <f>BaseDeCalcul!H64</f>
        <v>C</v>
      </c>
      <c r="L61" s="98" t="str">
        <f>BaseDeCalcul!I64</f>
        <v>C</v>
      </c>
      <c r="M61" s="98" t="str">
        <f>BaseDeCalcul!J64</f>
        <v>C</v>
      </c>
      <c r="N61" s="98" t="str">
        <f>BaseDeCalcul!K64</f>
        <v>C</v>
      </c>
      <c r="O61" s="98" t="str">
        <f>BaseDeCalcul!L64</f>
        <v>C</v>
      </c>
      <c r="P61" s="98" t="str">
        <f>BaseDeCalcul!M64</f>
        <v>C</v>
      </c>
      <c r="Q61" s="98" t="str">
        <f>BaseDeCalcul!N64</f>
        <v>NT</v>
      </c>
      <c r="R61" s="98" t="str">
        <f>BaseDeCalcul!O64</f>
        <v>C</v>
      </c>
      <c r="S61" s="98" t="str">
        <f>BaseDeCalcul!P64</f>
        <v>C</v>
      </c>
      <c r="T61" s="98" t="str">
        <f>BaseDeCalcul!Q64</f>
        <v>C</v>
      </c>
      <c r="U61" s="98" t="str">
        <f>BaseDeCalcul!R64</f>
        <v>C</v>
      </c>
      <c r="V61" s="98" t="str">
        <f>BaseDeCalcul!S64</f>
        <v>C</v>
      </c>
      <c r="W61" s="98" t="str">
        <f>BaseDeCalcul!T64</f>
        <v>C</v>
      </c>
      <c r="X61" s="98" t="str">
        <f>BaseDeCalcul!U64</f>
        <v>C</v>
      </c>
      <c r="Y61" s="98" t="str">
        <f>BaseDeCalcul!V64</f>
        <v>C</v>
      </c>
      <c r="Z61" s="98" t="str">
        <f>BaseDeCalcul!W64</f>
        <v>C</v>
      </c>
      <c r="AA61" s="98" t="str">
        <f>BaseDeCalcul!X64</f>
        <v>C</v>
      </c>
      <c r="AB61" s="98" t="str">
        <f>BaseDeCalcul!Y64</f>
        <v>C</v>
      </c>
      <c r="AC61" s="98" t="str">
        <f>BaseDeCalcul!Z64</f>
        <v>C</v>
      </c>
      <c r="AD61" s="98" t="str">
        <f>BaseDeCalcul!AA64</f>
        <v>C</v>
      </c>
      <c r="AE61" s="98" t="str">
        <f>BaseDeCalcul!AB64</f>
        <v>NT</v>
      </c>
      <c r="AF61" s="98" t="str">
        <f>BaseDeCalcul!AC64</f>
        <v>C</v>
      </c>
      <c r="AG61" s="98" t="str">
        <f>BaseDeCalcul!AD64</f>
        <v>C</v>
      </c>
      <c r="AH61" s="98" t="str">
        <f>BaseDeCalcul!AE64</f>
        <v>C</v>
      </c>
      <c r="AI61" s="98" t="str">
        <f>BaseDeCalcul!AF64</f>
        <v>C</v>
      </c>
      <c r="AJ61" s="98" t="str">
        <f>BaseDeCalcul!AG64</f>
        <v>C</v>
      </c>
      <c r="AK61" s="98" t="str">
        <f>BaseDeCalcul!AH64</f>
        <v>C</v>
      </c>
      <c r="AL61" s="98" t="str">
        <f>BaseDeCalcul!AI64</f>
        <v>C</v>
      </c>
      <c r="AM61" s="98" t="str">
        <f>BaseDeCalcul!AJ64</f>
        <v>C</v>
      </c>
      <c r="AN61" s="98" t="str">
        <f>BaseDeCalcul!AK64</f>
        <v>C</v>
      </c>
      <c r="AO61" s="98" t="str">
        <f>BaseDeCalcul!AL64</f>
        <v>C</v>
      </c>
      <c r="AP61" s="98" t="str">
        <f>BaseDeCalcul!AM64</f>
        <v>C</v>
      </c>
      <c r="AQ61" s="98" t="str">
        <f>BaseDeCalcul!AN64</f>
        <v>C</v>
      </c>
      <c r="AR61" s="98" t="str">
        <f>BaseDeCalcul!AO64</f>
        <v>NT</v>
      </c>
      <c r="AS61" s="98" t="str">
        <f>BaseDeCalcul!AP64</f>
        <v>NT</v>
      </c>
      <c r="AT61" s="98" t="str">
        <f>BaseDeCalcul!AQ64</f>
        <v>NT</v>
      </c>
      <c r="AU61" s="99" t="str">
        <f>BaseDeCalcul!AV64</f>
        <v>C</v>
      </c>
    </row>
    <row r="62" spans="1:47" ht="45" customHeight="1">
      <c r="A62" s="6">
        <v>8</v>
      </c>
      <c r="B62" s="94" t="str">
        <f>Criteres!B62</f>
        <v>Eléments obligatoires</v>
      </c>
      <c r="C62" s="92">
        <f>BaseDeCalcul!AR65</f>
        <v>59</v>
      </c>
      <c r="D62" s="92" t="str">
        <f>BaseDeCalcul!B65</f>
        <v>8.6</v>
      </c>
      <c r="E62" s="95" t="str">
        <f>Criteres!E62</f>
        <v>Pour chaque page web ayant un titre de page, ce titre est-il pertinent ?</v>
      </c>
      <c r="F62" s="92" t="str">
        <f>Criteres!D62</f>
        <v>A</v>
      </c>
      <c r="G62" s="98" t="str">
        <f>BaseDeCalcul!D65</f>
        <v>C</v>
      </c>
      <c r="H62" s="98" t="str">
        <f>BaseDeCalcul!E65</f>
        <v>NC</v>
      </c>
      <c r="I62" s="98" t="str">
        <f>BaseDeCalcul!F65</f>
        <v>NC</v>
      </c>
      <c r="J62" s="98" t="str">
        <f>BaseDeCalcul!G65</f>
        <v>C</v>
      </c>
      <c r="K62" s="98" t="str">
        <f>BaseDeCalcul!H65</f>
        <v>NC</v>
      </c>
      <c r="L62" s="98" t="str">
        <f>BaseDeCalcul!I65</f>
        <v>C</v>
      </c>
      <c r="M62" s="98" t="str">
        <f>BaseDeCalcul!J65</f>
        <v>C</v>
      </c>
      <c r="N62" s="98" t="str">
        <f>BaseDeCalcul!K65</f>
        <v>NC</v>
      </c>
      <c r="O62" s="98" t="str">
        <f>BaseDeCalcul!L65</f>
        <v>C</v>
      </c>
      <c r="P62" s="98" t="str">
        <f>BaseDeCalcul!M65</f>
        <v>NC</v>
      </c>
      <c r="Q62" s="98" t="str">
        <f>BaseDeCalcul!N65</f>
        <v>NT</v>
      </c>
      <c r="R62" s="98" t="str">
        <f>BaseDeCalcul!O65</f>
        <v>NC</v>
      </c>
      <c r="S62" s="98" t="str">
        <f>BaseDeCalcul!P65</f>
        <v>C</v>
      </c>
      <c r="T62" s="98" t="str">
        <f>BaseDeCalcul!Q65</f>
        <v>NC</v>
      </c>
      <c r="U62" s="98" t="str">
        <f>BaseDeCalcul!R65</f>
        <v>C</v>
      </c>
      <c r="V62" s="98" t="str">
        <f>BaseDeCalcul!S65</f>
        <v>NC</v>
      </c>
      <c r="W62" s="98" t="str">
        <f>BaseDeCalcul!T65</f>
        <v>C</v>
      </c>
      <c r="X62" s="98" t="str">
        <f>BaseDeCalcul!U65</f>
        <v>C</v>
      </c>
      <c r="Y62" s="98" t="str">
        <f>BaseDeCalcul!V65</f>
        <v>NC</v>
      </c>
      <c r="Z62" s="98" t="str">
        <f>BaseDeCalcul!W65</f>
        <v>NC</v>
      </c>
      <c r="AA62" s="98" t="str">
        <f>BaseDeCalcul!X65</f>
        <v>C</v>
      </c>
      <c r="AB62" s="98" t="str">
        <f>BaseDeCalcul!Y65</f>
        <v>NC</v>
      </c>
      <c r="AC62" s="98" t="str">
        <f>BaseDeCalcul!Z65</f>
        <v>C</v>
      </c>
      <c r="AD62" s="98" t="str">
        <f>BaseDeCalcul!AA65</f>
        <v>C</v>
      </c>
      <c r="AE62" s="98" t="str">
        <f>BaseDeCalcul!AB65</f>
        <v>NT</v>
      </c>
      <c r="AF62" s="98" t="str">
        <f>BaseDeCalcul!AC65</f>
        <v>NC</v>
      </c>
      <c r="AG62" s="98" t="str">
        <f>BaseDeCalcul!AD65</f>
        <v>C</v>
      </c>
      <c r="AH62" s="98" t="str">
        <f>BaseDeCalcul!AE65</f>
        <v>C</v>
      </c>
      <c r="AI62" s="98" t="str">
        <f>BaseDeCalcul!AF65</f>
        <v>C</v>
      </c>
      <c r="AJ62" s="98" t="str">
        <f>BaseDeCalcul!AG65</f>
        <v>C</v>
      </c>
      <c r="AK62" s="98" t="str">
        <f>BaseDeCalcul!AH65</f>
        <v>C</v>
      </c>
      <c r="AL62" s="98" t="str">
        <f>BaseDeCalcul!AI65</f>
        <v>C</v>
      </c>
      <c r="AM62" s="98" t="str">
        <f>BaseDeCalcul!AJ65</f>
        <v>NC</v>
      </c>
      <c r="AN62" s="98" t="str">
        <f>BaseDeCalcul!AK65</f>
        <v>NC</v>
      </c>
      <c r="AO62" s="98" t="str">
        <f>BaseDeCalcul!AL65</f>
        <v>C</v>
      </c>
      <c r="AP62" s="98" t="str">
        <f>BaseDeCalcul!AM65</f>
        <v>NC</v>
      </c>
      <c r="AQ62" s="98" t="str">
        <f>BaseDeCalcul!AN65</f>
        <v>NC</v>
      </c>
      <c r="AR62" s="98" t="str">
        <f>BaseDeCalcul!AO65</f>
        <v>NT</v>
      </c>
      <c r="AS62" s="98" t="str">
        <f>BaseDeCalcul!AP65</f>
        <v>NT</v>
      </c>
      <c r="AT62" s="98" t="str">
        <f>BaseDeCalcul!AQ65</f>
        <v>NT</v>
      </c>
      <c r="AU62" s="99" t="str">
        <f>BaseDeCalcul!AV65</f>
        <v>NC</v>
      </c>
    </row>
    <row r="63" spans="1:47" ht="45" customHeight="1">
      <c r="A63" s="6">
        <v>8</v>
      </c>
      <c r="B63" s="94" t="str">
        <f>Criteres!B63</f>
        <v>Eléments obligatoires</v>
      </c>
      <c r="C63" s="92">
        <f>BaseDeCalcul!AR66</f>
        <v>60</v>
      </c>
      <c r="D63" s="92" t="str">
        <f>BaseDeCalcul!B66</f>
        <v>8.7</v>
      </c>
      <c r="E63" s="95" t="str">
        <f>Criteres!E63</f>
        <v>Dans chaque page web, chaque changement de langue est-il indiqué dans le code source (hors cas particuliers) ?</v>
      </c>
      <c r="F63" s="92" t="str">
        <f>Criteres!D63</f>
        <v>AA</v>
      </c>
      <c r="G63" s="98" t="str">
        <f>BaseDeCalcul!D66</f>
        <v>NA</v>
      </c>
      <c r="H63" s="98" t="str">
        <f>BaseDeCalcul!E66</f>
        <v>NA</v>
      </c>
      <c r="I63" s="98" t="str">
        <f>BaseDeCalcul!F66</f>
        <v>NA</v>
      </c>
      <c r="J63" s="98" t="str">
        <f>BaseDeCalcul!G66</f>
        <v>NA</v>
      </c>
      <c r="K63" s="98" t="str">
        <f>BaseDeCalcul!H66</f>
        <v>NA</v>
      </c>
      <c r="L63" s="98" t="str">
        <f>BaseDeCalcul!I66</f>
        <v>C</v>
      </c>
      <c r="M63" s="98" t="str">
        <f>BaseDeCalcul!J66</f>
        <v>NA</v>
      </c>
      <c r="N63" s="98" t="str">
        <f>BaseDeCalcul!K66</f>
        <v>NA</v>
      </c>
      <c r="O63" s="98" t="str">
        <f>BaseDeCalcul!L66</f>
        <v>NA</v>
      </c>
      <c r="P63" s="98" t="str">
        <f>BaseDeCalcul!M66</f>
        <v>NA</v>
      </c>
      <c r="Q63" s="98" t="str">
        <f>BaseDeCalcul!N66</f>
        <v>NT</v>
      </c>
      <c r="R63" s="98" t="str">
        <f>BaseDeCalcul!O66</f>
        <v>NA</v>
      </c>
      <c r="S63" s="98" t="str">
        <f>BaseDeCalcul!P66</f>
        <v>NA</v>
      </c>
      <c r="T63" s="98" t="str">
        <f>BaseDeCalcul!Q66</f>
        <v>NA</v>
      </c>
      <c r="U63" s="98" t="str">
        <f>BaseDeCalcul!R66</f>
        <v>NA</v>
      </c>
      <c r="V63" s="98" t="str">
        <f>BaseDeCalcul!S66</f>
        <v>NA</v>
      </c>
      <c r="W63" s="98" t="str">
        <f>BaseDeCalcul!T66</f>
        <v>NA</v>
      </c>
      <c r="X63" s="98" t="str">
        <f>BaseDeCalcul!U66</f>
        <v>NA</v>
      </c>
      <c r="Y63" s="98" t="str">
        <f>BaseDeCalcul!V66</f>
        <v>NA</v>
      </c>
      <c r="Z63" s="98" t="str">
        <f>BaseDeCalcul!W66</f>
        <v>NA</v>
      </c>
      <c r="AA63" s="98" t="str">
        <f>BaseDeCalcul!X66</f>
        <v>NA</v>
      </c>
      <c r="AB63" s="98" t="str">
        <f>BaseDeCalcul!Y66</f>
        <v>NA</v>
      </c>
      <c r="AC63" s="98" t="str">
        <f>BaseDeCalcul!Z66</f>
        <v>NA</v>
      </c>
      <c r="AD63" s="98" t="str">
        <f>BaseDeCalcul!AA66</f>
        <v>NA</v>
      </c>
      <c r="AE63" s="98" t="str">
        <f>BaseDeCalcul!AB66</f>
        <v>NT</v>
      </c>
      <c r="AF63" s="98" t="str">
        <f>BaseDeCalcul!AC66</f>
        <v>NA</v>
      </c>
      <c r="AG63" s="98" t="str">
        <f>BaseDeCalcul!AD66</f>
        <v>NA</v>
      </c>
      <c r="AH63" s="98" t="str">
        <f>BaseDeCalcul!AE66</f>
        <v>NA</v>
      </c>
      <c r="AI63" s="98" t="str">
        <f>BaseDeCalcul!AF66</f>
        <v>NA</v>
      </c>
      <c r="AJ63" s="98" t="str">
        <f>BaseDeCalcul!AG66</f>
        <v>NA</v>
      </c>
      <c r="AK63" s="98" t="str">
        <f>BaseDeCalcul!AH66</f>
        <v>NA</v>
      </c>
      <c r="AL63" s="98" t="str">
        <f>BaseDeCalcul!AI66</f>
        <v>NA</v>
      </c>
      <c r="AM63" s="98" t="str">
        <f>BaseDeCalcul!AJ66</f>
        <v>NA</v>
      </c>
      <c r="AN63" s="98" t="str">
        <f>BaseDeCalcul!AK66</f>
        <v>NA</v>
      </c>
      <c r="AO63" s="98" t="str">
        <f>BaseDeCalcul!AL66</f>
        <v>NA</v>
      </c>
      <c r="AP63" s="98" t="str">
        <f>BaseDeCalcul!AM66</f>
        <v>NA</v>
      </c>
      <c r="AQ63" s="98" t="str">
        <f>BaseDeCalcul!AN66</f>
        <v>NA</v>
      </c>
      <c r="AR63" s="98" t="str">
        <f>BaseDeCalcul!AO66</f>
        <v>NT</v>
      </c>
      <c r="AS63" s="98" t="str">
        <f>BaseDeCalcul!AP66</f>
        <v>NT</v>
      </c>
      <c r="AT63" s="98" t="str">
        <f>BaseDeCalcul!AQ66</f>
        <v>NT</v>
      </c>
      <c r="AU63" s="99" t="str">
        <f>BaseDeCalcul!AV66</f>
        <v>C</v>
      </c>
    </row>
    <row r="64" spans="1:47" ht="45" customHeight="1">
      <c r="A64" s="6">
        <v>8</v>
      </c>
      <c r="B64" s="94" t="str">
        <f>Criteres!B64</f>
        <v>Eléments obligatoires</v>
      </c>
      <c r="C64" s="92">
        <f>BaseDeCalcul!AR67</f>
        <v>61</v>
      </c>
      <c r="D64" s="92" t="str">
        <f>BaseDeCalcul!B67</f>
        <v>8.8</v>
      </c>
      <c r="E64" s="95" t="str">
        <f>Criteres!E64</f>
        <v>Dans chaque page web, le code de langue de chaque changement de langue est-il valide et pertinent ?</v>
      </c>
      <c r="F64" s="92" t="str">
        <f>Criteres!D64</f>
        <v>AA</v>
      </c>
      <c r="G64" s="98" t="str">
        <f>BaseDeCalcul!D67</f>
        <v>NA</v>
      </c>
      <c r="H64" s="98" t="str">
        <f>BaseDeCalcul!E67</f>
        <v>NA</v>
      </c>
      <c r="I64" s="98" t="str">
        <f>BaseDeCalcul!F67</f>
        <v>NA</v>
      </c>
      <c r="J64" s="98" t="str">
        <f>BaseDeCalcul!G67</f>
        <v>NA</v>
      </c>
      <c r="K64" s="98" t="str">
        <f>BaseDeCalcul!H67</f>
        <v>NA</v>
      </c>
      <c r="L64" s="98" t="str">
        <f>BaseDeCalcul!I67</f>
        <v>NA</v>
      </c>
      <c r="M64" s="98" t="str">
        <f>BaseDeCalcul!J67</f>
        <v>NA</v>
      </c>
      <c r="N64" s="98" t="str">
        <f>BaseDeCalcul!K67</f>
        <v>NA</v>
      </c>
      <c r="O64" s="98" t="str">
        <f>BaseDeCalcul!L67</f>
        <v>NA</v>
      </c>
      <c r="P64" s="98" t="str">
        <f>BaseDeCalcul!M67</f>
        <v>NA</v>
      </c>
      <c r="Q64" s="98" t="str">
        <f>BaseDeCalcul!N67</f>
        <v>NT</v>
      </c>
      <c r="R64" s="98" t="str">
        <f>BaseDeCalcul!O67</f>
        <v>NA</v>
      </c>
      <c r="S64" s="98" t="str">
        <f>BaseDeCalcul!P67</f>
        <v>NA</v>
      </c>
      <c r="T64" s="98" t="str">
        <f>BaseDeCalcul!Q67</f>
        <v>NA</v>
      </c>
      <c r="U64" s="98" t="str">
        <f>BaseDeCalcul!R67</f>
        <v>NA</v>
      </c>
      <c r="V64" s="98" t="str">
        <f>BaseDeCalcul!S67</f>
        <v>NA</v>
      </c>
      <c r="W64" s="98" t="str">
        <f>BaseDeCalcul!T67</f>
        <v>NA</v>
      </c>
      <c r="X64" s="98" t="str">
        <f>BaseDeCalcul!U67</f>
        <v>NA</v>
      </c>
      <c r="Y64" s="98" t="str">
        <f>BaseDeCalcul!V67</f>
        <v>NA</v>
      </c>
      <c r="Z64" s="98" t="str">
        <f>BaseDeCalcul!W67</f>
        <v>NA</v>
      </c>
      <c r="AA64" s="98" t="str">
        <f>BaseDeCalcul!X67</f>
        <v>NA</v>
      </c>
      <c r="AB64" s="98" t="str">
        <f>BaseDeCalcul!Y67</f>
        <v>NA</v>
      </c>
      <c r="AC64" s="98" t="str">
        <f>BaseDeCalcul!Z67</f>
        <v>NA</v>
      </c>
      <c r="AD64" s="98" t="str">
        <f>BaseDeCalcul!AA67</f>
        <v>NA</v>
      </c>
      <c r="AE64" s="98" t="str">
        <f>BaseDeCalcul!AB67</f>
        <v>NT</v>
      </c>
      <c r="AF64" s="98" t="str">
        <f>BaseDeCalcul!AC67</f>
        <v>NA</v>
      </c>
      <c r="AG64" s="98" t="str">
        <f>BaseDeCalcul!AD67</f>
        <v>NA</v>
      </c>
      <c r="AH64" s="98" t="str">
        <f>BaseDeCalcul!AE67</f>
        <v>NA</v>
      </c>
      <c r="AI64" s="98" t="str">
        <f>BaseDeCalcul!AF67</f>
        <v>NA</v>
      </c>
      <c r="AJ64" s="98" t="str">
        <f>BaseDeCalcul!AG67</f>
        <v>NA</v>
      </c>
      <c r="AK64" s="98" t="str">
        <f>BaseDeCalcul!AH67</f>
        <v>NA</v>
      </c>
      <c r="AL64" s="98" t="str">
        <f>BaseDeCalcul!AI67</f>
        <v>NA</v>
      </c>
      <c r="AM64" s="98" t="str">
        <f>BaseDeCalcul!AJ67</f>
        <v>NA</v>
      </c>
      <c r="AN64" s="98" t="str">
        <f>BaseDeCalcul!AK67</f>
        <v>NA</v>
      </c>
      <c r="AO64" s="98" t="str">
        <f>BaseDeCalcul!AL67</f>
        <v>NA</v>
      </c>
      <c r="AP64" s="98" t="str">
        <f>BaseDeCalcul!AM67</f>
        <v>NA</v>
      </c>
      <c r="AQ64" s="98" t="str">
        <f>BaseDeCalcul!AN67</f>
        <v>NA</v>
      </c>
      <c r="AR64" s="98" t="str">
        <f>BaseDeCalcul!AO67</f>
        <v>NT</v>
      </c>
      <c r="AS64" s="98" t="str">
        <f>BaseDeCalcul!AP67</f>
        <v>NT</v>
      </c>
      <c r="AT64" s="98" t="str">
        <f>BaseDeCalcul!AQ67</f>
        <v>NT</v>
      </c>
      <c r="AU64" s="99" t="str">
        <f>BaseDeCalcul!AV67</f>
        <v>NA</v>
      </c>
    </row>
    <row r="65" spans="1:47" ht="45" customHeight="1">
      <c r="A65" s="6">
        <v>8</v>
      </c>
      <c r="B65" s="94" t="str">
        <f>Criteres!B65</f>
        <v>Eléments obligatoires</v>
      </c>
      <c r="C65" s="92">
        <f>BaseDeCalcul!AR68</f>
        <v>62</v>
      </c>
      <c r="D65" s="92" t="str">
        <f>BaseDeCalcul!B68</f>
        <v>8.9</v>
      </c>
      <c r="E65" s="95" t="str">
        <f>Criteres!E65</f>
        <v>Dans chaque page web, les balises ne doivent pas être utilisées uniquement à des fins de présentation. Cette règle est-elle respectée ?</v>
      </c>
      <c r="F65" s="92" t="str">
        <f>Criteres!D65</f>
        <v>A</v>
      </c>
      <c r="G65" s="98" t="str">
        <f>BaseDeCalcul!D68</f>
        <v>NC</v>
      </c>
      <c r="H65" s="98" t="str">
        <f>BaseDeCalcul!E68</f>
        <v>NC</v>
      </c>
      <c r="I65" s="98" t="str">
        <f>BaseDeCalcul!F68</f>
        <v>C</v>
      </c>
      <c r="J65" s="98" t="str">
        <f>BaseDeCalcul!G68</f>
        <v>NC</v>
      </c>
      <c r="K65" s="98" t="str">
        <f>BaseDeCalcul!H68</f>
        <v>NC</v>
      </c>
      <c r="L65" s="98" t="str">
        <f>BaseDeCalcul!I68</f>
        <v>NA</v>
      </c>
      <c r="M65" s="98" t="str">
        <f>BaseDeCalcul!J68</f>
        <v>NC</v>
      </c>
      <c r="N65" s="98" t="str">
        <f>BaseDeCalcul!K68</f>
        <v>C</v>
      </c>
      <c r="O65" s="98" t="str">
        <f>BaseDeCalcul!L68</f>
        <v>NA</v>
      </c>
      <c r="P65" s="98" t="str">
        <f>BaseDeCalcul!M68</f>
        <v>C</v>
      </c>
      <c r="Q65" s="98" t="str">
        <f>BaseDeCalcul!N68</f>
        <v>NT</v>
      </c>
      <c r="R65" s="98" t="str">
        <f>BaseDeCalcul!O68</f>
        <v>NA</v>
      </c>
      <c r="S65" s="98" t="str">
        <f>BaseDeCalcul!P68</f>
        <v>NA</v>
      </c>
      <c r="T65" s="98" t="str">
        <f>BaseDeCalcul!Q68</f>
        <v>NA</v>
      </c>
      <c r="U65" s="98" t="str">
        <f>BaseDeCalcul!R68</f>
        <v>NA</v>
      </c>
      <c r="V65" s="98" t="str">
        <f>BaseDeCalcul!S68</f>
        <v>NA</v>
      </c>
      <c r="W65" s="98" t="str">
        <f>BaseDeCalcul!T68</f>
        <v>NA</v>
      </c>
      <c r="X65" s="98" t="str">
        <f>BaseDeCalcul!U68</f>
        <v>NA</v>
      </c>
      <c r="Y65" s="98" t="str">
        <f>BaseDeCalcul!V68</f>
        <v>C</v>
      </c>
      <c r="Z65" s="98" t="str">
        <f>BaseDeCalcul!W68</f>
        <v>NA</v>
      </c>
      <c r="AA65" s="98" t="str">
        <f>BaseDeCalcul!X68</f>
        <v>NC</v>
      </c>
      <c r="AB65" s="98" t="str">
        <f>BaseDeCalcul!Y68</f>
        <v>NA</v>
      </c>
      <c r="AC65" s="98" t="str">
        <f>BaseDeCalcul!Z68</f>
        <v>NA</v>
      </c>
      <c r="AD65" s="98" t="str">
        <f>BaseDeCalcul!AA68</f>
        <v>NA</v>
      </c>
      <c r="AE65" s="98" t="str">
        <f>BaseDeCalcul!AB68</f>
        <v>NT</v>
      </c>
      <c r="AF65" s="98" t="str">
        <f>BaseDeCalcul!AC68</f>
        <v>NC</v>
      </c>
      <c r="AG65" s="98" t="str">
        <f>BaseDeCalcul!AD68</f>
        <v>C</v>
      </c>
      <c r="AH65" s="98" t="str">
        <f>BaseDeCalcul!AE68</f>
        <v>C</v>
      </c>
      <c r="AI65" s="98" t="str">
        <f>BaseDeCalcul!AF68</f>
        <v>NA</v>
      </c>
      <c r="AJ65" s="98" t="str">
        <f>BaseDeCalcul!AG68</f>
        <v>NA</v>
      </c>
      <c r="AK65" s="98" t="str">
        <f>BaseDeCalcul!AH68</f>
        <v>NA</v>
      </c>
      <c r="AL65" s="98" t="str">
        <f>BaseDeCalcul!AI68</f>
        <v>NA</v>
      </c>
      <c r="AM65" s="98" t="str">
        <f>BaseDeCalcul!AJ68</f>
        <v>C</v>
      </c>
      <c r="AN65" s="98" t="str">
        <f>BaseDeCalcul!AK68</f>
        <v>NA</v>
      </c>
      <c r="AO65" s="98" t="str">
        <f>BaseDeCalcul!AL68</f>
        <v>NA</v>
      </c>
      <c r="AP65" s="98" t="str">
        <f>BaseDeCalcul!AM68</f>
        <v>NC</v>
      </c>
      <c r="AQ65" s="98" t="str">
        <f>BaseDeCalcul!AN68</f>
        <v>NA</v>
      </c>
      <c r="AR65" s="98" t="str">
        <f>BaseDeCalcul!AO68</f>
        <v>NT</v>
      </c>
      <c r="AS65" s="98" t="str">
        <f>BaseDeCalcul!AP68</f>
        <v>NT</v>
      </c>
      <c r="AT65" s="98" t="str">
        <f>BaseDeCalcul!AQ68</f>
        <v>NT</v>
      </c>
      <c r="AU65" s="99" t="str">
        <f>BaseDeCalcul!AV68</f>
        <v>NC</v>
      </c>
    </row>
    <row r="66" spans="1:47" ht="45" customHeight="1">
      <c r="A66" s="6">
        <v>8</v>
      </c>
      <c r="B66" s="94" t="str">
        <f>Criteres!B66</f>
        <v>Eléments obligatoires</v>
      </c>
      <c r="C66" s="92">
        <f>BaseDeCalcul!AR69</f>
        <v>63</v>
      </c>
      <c r="D66" s="92" t="str">
        <f>BaseDeCalcul!B69</f>
        <v>8.10</v>
      </c>
      <c r="E66" s="95" t="str">
        <f>Criteres!E66</f>
        <v>Dans chaque page web, les changements du sens de lecture sont-ils signalés ?</v>
      </c>
      <c r="F66" s="92" t="str">
        <f>Criteres!D66</f>
        <v>A</v>
      </c>
      <c r="G66" s="98" t="str">
        <f>BaseDeCalcul!D69</f>
        <v>NA</v>
      </c>
      <c r="H66" s="98" t="str">
        <f>BaseDeCalcul!E69</f>
        <v>NA</v>
      </c>
      <c r="I66" s="98" t="str">
        <f>BaseDeCalcul!F69</f>
        <v>NA</v>
      </c>
      <c r="J66" s="98" t="str">
        <f>BaseDeCalcul!G69</f>
        <v>NA</v>
      </c>
      <c r="K66" s="98" t="str">
        <f>BaseDeCalcul!H69</f>
        <v>NA</v>
      </c>
      <c r="L66" s="98" t="str">
        <f>BaseDeCalcul!I69</f>
        <v>NA</v>
      </c>
      <c r="M66" s="98" t="str">
        <f>BaseDeCalcul!J69</f>
        <v>NA</v>
      </c>
      <c r="N66" s="98" t="str">
        <f>BaseDeCalcul!K69</f>
        <v>NA</v>
      </c>
      <c r="O66" s="98" t="str">
        <f>BaseDeCalcul!L69</f>
        <v>NA</v>
      </c>
      <c r="P66" s="98" t="str">
        <f>BaseDeCalcul!M69</f>
        <v>NA</v>
      </c>
      <c r="Q66" s="98" t="str">
        <f>BaseDeCalcul!N69</f>
        <v>NT</v>
      </c>
      <c r="R66" s="98" t="str">
        <f>BaseDeCalcul!O69</f>
        <v>NA</v>
      </c>
      <c r="S66" s="98" t="str">
        <f>BaseDeCalcul!P69</f>
        <v>NA</v>
      </c>
      <c r="T66" s="98" t="str">
        <f>BaseDeCalcul!Q69</f>
        <v>NA</v>
      </c>
      <c r="U66" s="98" t="str">
        <f>BaseDeCalcul!R69</f>
        <v>NA</v>
      </c>
      <c r="V66" s="98" t="str">
        <f>BaseDeCalcul!S69</f>
        <v>NA</v>
      </c>
      <c r="W66" s="98" t="str">
        <f>BaseDeCalcul!T69</f>
        <v>NA</v>
      </c>
      <c r="X66" s="98" t="str">
        <f>BaseDeCalcul!U69</f>
        <v>NA</v>
      </c>
      <c r="Y66" s="98" t="str">
        <f>BaseDeCalcul!V69</f>
        <v>NA</v>
      </c>
      <c r="Z66" s="98" t="str">
        <f>BaseDeCalcul!W69</f>
        <v>NA</v>
      </c>
      <c r="AA66" s="98" t="str">
        <f>BaseDeCalcul!X69</f>
        <v>NA</v>
      </c>
      <c r="AB66" s="98" t="str">
        <f>BaseDeCalcul!Y69</f>
        <v>NA</v>
      </c>
      <c r="AC66" s="98" t="str">
        <f>BaseDeCalcul!Z69</f>
        <v>NA</v>
      </c>
      <c r="AD66" s="98" t="str">
        <f>BaseDeCalcul!AA69</f>
        <v>NA</v>
      </c>
      <c r="AE66" s="98" t="str">
        <f>BaseDeCalcul!AB69</f>
        <v>NT</v>
      </c>
      <c r="AF66" s="98" t="str">
        <f>BaseDeCalcul!AC69</f>
        <v>NA</v>
      </c>
      <c r="AG66" s="98" t="str">
        <f>BaseDeCalcul!AD69</f>
        <v>NA</v>
      </c>
      <c r="AH66" s="98" t="str">
        <f>BaseDeCalcul!AE69</f>
        <v>NA</v>
      </c>
      <c r="AI66" s="98" t="str">
        <f>BaseDeCalcul!AF69</f>
        <v>NA</v>
      </c>
      <c r="AJ66" s="98" t="str">
        <f>BaseDeCalcul!AG69</f>
        <v>NA</v>
      </c>
      <c r="AK66" s="98" t="str">
        <f>BaseDeCalcul!AH69</f>
        <v>NA</v>
      </c>
      <c r="AL66" s="98" t="str">
        <f>BaseDeCalcul!AI69</f>
        <v>NA</v>
      </c>
      <c r="AM66" s="98" t="str">
        <f>BaseDeCalcul!AJ69</f>
        <v>NA</v>
      </c>
      <c r="AN66" s="98" t="str">
        <f>BaseDeCalcul!AK69</f>
        <v>NA</v>
      </c>
      <c r="AO66" s="98" t="str">
        <f>BaseDeCalcul!AL69</f>
        <v>NA</v>
      </c>
      <c r="AP66" s="98" t="str">
        <f>BaseDeCalcul!AM69</f>
        <v>NA</v>
      </c>
      <c r="AQ66" s="98" t="str">
        <f>BaseDeCalcul!AN69</f>
        <v>NA</v>
      </c>
      <c r="AR66" s="98" t="str">
        <f>BaseDeCalcul!AO69</f>
        <v>NT</v>
      </c>
      <c r="AS66" s="98" t="str">
        <f>BaseDeCalcul!AP69</f>
        <v>NT</v>
      </c>
      <c r="AT66" s="98" t="str">
        <f>BaseDeCalcul!AQ69</f>
        <v>NT</v>
      </c>
      <c r="AU66" s="99" t="str">
        <f>BaseDeCalcul!AV69</f>
        <v>NA</v>
      </c>
    </row>
    <row r="67" spans="1:47" ht="45" customHeight="1">
      <c r="A67" s="6">
        <v>8</v>
      </c>
      <c r="B67" s="94" t="str">
        <f>Criteres!B67</f>
        <v>Structuration</v>
      </c>
      <c r="C67" s="92">
        <f>BaseDeCalcul!AR70</f>
        <v>64</v>
      </c>
      <c r="D67" s="92" t="str">
        <f>BaseDeCalcul!B70</f>
        <v>9.1</v>
      </c>
      <c r="E67" s="95" t="str">
        <f>Criteres!E67</f>
        <v>Dans chaque page web, l'information est-elle structurée par l'utilisation appropriée de titres ?</v>
      </c>
      <c r="F67" s="92" t="str">
        <f>Criteres!D67</f>
        <v>A</v>
      </c>
      <c r="G67" s="98" t="str">
        <f>BaseDeCalcul!D70</f>
        <v>C</v>
      </c>
      <c r="H67" s="98" t="str">
        <f>BaseDeCalcul!E70</f>
        <v>C</v>
      </c>
      <c r="I67" s="98" t="str">
        <f>BaseDeCalcul!F70</f>
        <v>C</v>
      </c>
      <c r="J67" s="98" t="str">
        <f>BaseDeCalcul!G70</f>
        <v>NC</v>
      </c>
      <c r="K67" s="98" t="str">
        <f>BaseDeCalcul!H70</f>
        <v>NC</v>
      </c>
      <c r="L67" s="98" t="str">
        <f>BaseDeCalcul!I70</f>
        <v>C</v>
      </c>
      <c r="M67" s="98" t="str">
        <f>BaseDeCalcul!J70</f>
        <v>NC</v>
      </c>
      <c r="N67" s="98" t="str">
        <f>BaseDeCalcul!K70</f>
        <v>NC</v>
      </c>
      <c r="O67" s="98" t="str">
        <f>BaseDeCalcul!L70</f>
        <v>NC</v>
      </c>
      <c r="P67" s="98" t="str">
        <f>BaseDeCalcul!M70</f>
        <v>NC</v>
      </c>
      <c r="Q67" s="98" t="str">
        <f>BaseDeCalcul!N70</f>
        <v>NT</v>
      </c>
      <c r="R67" s="98" t="str">
        <f>BaseDeCalcul!O70</f>
        <v>NA</v>
      </c>
      <c r="S67" s="98" t="str">
        <f>BaseDeCalcul!P70</f>
        <v>C</v>
      </c>
      <c r="T67" s="98" t="str">
        <f>BaseDeCalcul!Q70</f>
        <v>NA</v>
      </c>
      <c r="U67" s="98" t="str">
        <f>BaseDeCalcul!R70</f>
        <v>C</v>
      </c>
      <c r="V67" s="98" t="str">
        <f>BaseDeCalcul!S70</f>
        <v>NA</v>
      </c>
      <c r="W67" s="98" t="str">
        <f>BaseDeCalcul!T70</f>
        <v>NA</v>
      </c>
      <c r="X67" s="98" t="str">
        <f>BaseDeCalcul!U70</f>
        <v>C</v>
      </c>
      <c r="Y67" s="98" t="str">
        <f>BaseDeCalcul!V70</f>
        <v>NA</v>
      </c>
      <c r="Z67" s="98" t="str">
        <f>BaseDeCalcul!W70</f>
        <v>NA</v>
      </c>
      <c r="AA67" s="98" t="str">
        <f>BaseDeCalcul!X70</f>
        <v>C</v>
      </c>
      <c r="AB67" s="98" t="str">
        <f>BaseDeCalcul!Y70</f>
        <v>C</v>
      </c>
      <c r="AC67" s="98" t="str">
        <f>BaseDeCalcul!Z70</f>
        <v>NC</v>
      </c>
      <c r="AD67" s="98" t="str">
        <f>BaseDeCalcul!AA70</f>
        <v>NC</v>
      </c>
      <c r="AE67" s="98" t="str">
        <f>BaseDeCalcul!AB70</f>
        <v>NT</v>
      </c>
      <c r="AF67" s="98" t="str">
        <f>BaseDeCalcul!AC70</f>
        <v>NA</v>
      </c>
      <c r="AG67" s="98" t="str">
        <f>BaseDeCalcul!AD70</f>
        <v>C</v>
      </c>
      <c r="AH67" s="98" t="str">
        <f>BaseDeCalcul!AE70</f>
        <v>C</v>
      </c>
      <c r="AI67" s="98" t="str">
        <f>BaseDeCalcul!AF70</f>
        <v>C</v>
      </c>
      <c r="AJ67" s="98" t="str">
        <f>BaseDeCalcul!AG70</f>
        <v>C</v>
      </c>
      <c r="AK67" s="98" t="str">
        <f>BaseDeCalcul!AH70</f>
        <v>C</v>
      </c>
      <c r="AL67" s="98" t="str">
        <f>BaseDeCalcul!AI70</f>
        <v>NA</v>
      </c>
      <c r="AM67" s="98" t="str">
        <f>BaseDeCalcul!AJ70</f>
        <v>C</v>
      </c>
      <c r="AN67" s="98" t="str">
        <f>BaseDeCalcul!AK70</f>
        <v>NA</v>
      </c>
      <c r="AO67" s="98" t="str">
        <f>BaseDeCalcul!AL70</f>
        <v>C</v>
      </c>
      <c r="AP67" s="98" t="str">
        <f>BaseDeCalcul!AM70</f>
        <v>NC</v>
      </c>
      <c r="AQ67" s="98" t="str">
        <f>BaseDeCalcul!AN70</f>
        <v>NC</v>
      </c>
      <c r="AR67" s="98" t="str">
        <f>BaseDeCalcul!AO70</f>
        <v>NT</v>
      </c>
      <c r="AS67" s="98" t="str">
        <f>BaseDeCalcul!AP70</f>
        <v>NT</v>
      </c>
      <c r="AT67" s="98" t="str">
        <f>BaseDeCalcul!AQ70</f>
        <v>NT</v>
      </c>
      <c r="AU67" s="99" t="str">
        <f>BaseDeCalcul!AV70</f>
        <v>NC</v>
      </c>
    </row>
    <row r="68" spans="1:47" ht="45" customHeight="1">
      <c r="A68" s="6">
        <v>8</v>
      </c>
      <c r="B68" s="94" t="str">
        <f>Criteres!B68</f>
        <v>Structuration</v>
      </c>
      <c r="C68" s="92">
        <f>BaseDeCalcul!AR71</f>
        <v>65</v>
      </c>
      <c r="D68" s="92" t="str">
        <f>BaseDeCalcul!B71</f>
        <v>9.2</v>
      </c>
      <c r="E68" s="95" t="str">
        <f>Criteres!E68</f>
        <v>Dans chaque page web, la structure du document est-elle cohérente (hors cas particuliers) ?</v>
      </c>
      <c r="F68" s="92" t="str">
        <f>Criteres!D68</f>
        <v>A</v>
      </c>
      <c r="G68" s="98" t="str">
        <f>BaseDeCalcul!D71</f>
        <v>C</v>
      </c>
      <c r="H68" s="98" t="str">
        <f>BaseDeCalcul!E71</f>
        <v>C</v>
      </c>
      <c r="I68" s="98" t="str">
        <f>BaseDeCalcul!F71</f>
        <v>C</v>
      </c>
      <c r="J68" s="98" t="str">
        <f>BaseDeCalcul!G71</f>
        <v>NC</v>
      </c>
      <c r="K68" s="98" t="str">
        <f>BaseDeCalcul!H71</f>
        <v>C</v>
      </c>
      <c r="L68" s="98" t="str">
        <f>BaseDeCalcul!I71</f>
        <v>C</v>
      </c>
      <c r="M68" s="98" t="str">
        <f>BaseDeCalcul!J71</f>
        <v>NC</v>
      </c>
      <c r="N68" s="98" t="str">
        <f>BaseDeCalcul!K71</f>
        <v>C</v>
      </c>
      <c r="O68" s="98" t="str">
        <f>BaseDeCalcul!L71</f>
        <v>NA</v>
      </c>
      <c r="P68" s="98" t="str">
        <f>BaseDeCalcul!M71</f>
        <v>NA</v>
      </c>
      <c r="Q68" s="98" t="str">
        <f>BaseDeCalcul!N71</f>
        <v>NT</v>
      </c>
      <c r="R68" s="98" t="str">
        <f>BaseDeCalcul!O71</f>
        <v>NA</v>
      </c>
      <c r="S68" s="98" t="str">
        <f>BaseDeCalcul!P71</f>
        <v>NA</v>
      </c>
      <c r="T68" s="98" t="str">
        <f>BaseDeCalcul!Q71</f>
        <v>NA</v>
      </c>
      <c r="U68" s="98" t="str">
        <f>BaseDeCalcul!R71</f>
        <v>NA</v>
      </c>
      <c r="V68" s="98" t="str">
        <f>BaseDeCalcul!S71</f>
        <v>NA</v>
      </c>
      <c r="W68" s="98" t="str">
        <f>BaseDeCalcul!T71</f>
        <v>NA</v>
      </c>
      <c r="X68" s="98" t="str">
        <f>BaseDeCalcul!U71</f>
        <v>C</v>
      </c>
      <c r="Y68" s="98" t="str">
        <f>BaseDeCalcul!V71</f>
        <v>NA</v>
      </c>
      <c r="Z68" s="98" t="str">
        <f>BaseDeCalcul!W71</f>
        <v>NA</v>
      </c>
      <c r="AA68" s="98" t="str">
        <f>BaseDeCalcul!X71</f>
        <v>NA</v>
      </c>
      <c r="AB68" s="98" t="str">
        <f>BaseDeCalcul!Y71</f>
        <v>NA</v>
      </c>
      <c r="AC68" s="98" t="str">
        <f>BaseDeCalcul!Z71</f>
        <v>NA</v>
      </c>
      <c r="AD68" s="98" t="str">
        <f>BaseDeCalcul!AA71</f>
        <v>NA</v>
      </c>
      <c r="AE68" s="98" t="str">
        <f>BaseDeCalcul!AB71</f>
        <v>NT</v>
      </c>
      <c r="AF68" s="98" t="str">
        <f>BaseDeCalcul!AC71</f>
        <v>NA</v>
      </c>
      <c r="AG68" s="98" t="str">
        <f>BaseDeCalcul!AD71</f>
        <v>NA</v>
      </c>
      <c r="AH68" s="98" t="str">
        <f>BaseDeCalcul!AE71</f>
        <v>NA</v>
      </c>
      <c r="AI68" s="98" t="str">
        <f>BaseDeCalcul!AF71</f>
        <v>C</v>
      </c>
      <c r="AJ68" s="98" t="str">
        <f>BaseDeCalcul!AG71</f>
        <v>NA</v>
      </c>
      <c r="AK68" s="98" t="str">
        <f>BaseDeCalcul!AH71</f>
        <v>C</v>
      </c>
      <c r="AL68" s="98" t="str">
        <f>BaseDeCalcul!AI71</f>
        <v>NA</v>
      </c>
      <c r="AM68" s="98" t="str">
        <f>BaseDeCalcul!AJ71</f>
        <v>NA</v>
      </c>
      <c r="AN68" s="98" t="str">
        <f>BaseDeCalcul!AK71</f>
        <v>NA</v>
      </c>
      <c r="AO68" s="98" t="str">
        <f>BaseDeCalcul!AL71</f>
        <v>NA</v>
      </c>
      <c r="AP68" s="98" t="str">
        <f>BaseDeCalcul!AM71</f>
        <v>NA</v>
      </c>
      <c r="AQ68" s="98" t="str">
        <f>BaseDeCalcul!AN71</f>
        <v>NA</v>
      </c>
      <c r="AR68" s="98" t="str">
        <f>BaseDeCalcul!AO71</f>
        <v>NT</v>
      </c>
      <c r="AS68" s="98" t="str">
        <f>BaseDeCalcul!AP71</f>
        <v>NT</v>
      </c>
      <c r="AT68" s="98" t="str">
        <f>BaseDeCalcul!AQ71</f>
        <v>NT</v>
      </c>
      <c r="AU68" s="99" t="str">
        <f>BaseDeCalcul!AV71</f>
        <v>NC</v>
      </c>
    </row>
    <row r="69" spans="1:47" ht="45" customHeight="1">
      <c r="A69" s="6">
        <v>8</v>
      </c>
      <c r="B69" s="94" t="str">
        <f>Criteres!B69</f>
        <v>Structuration</v>
      </c>
      <c r="C69" s="92">
        <f>BaseDeCalcul!AR72</f>
        <v>66</v>
      </c>
      <c r="D69" s="92" t="str">
        <f>BaseDeCalcul!B72</f>
        <v>9.3</v>
      </c>
      <c r="E69" s="95" t="str">
        <f>Criteres!E69</f>
        <v>Dans chaque page web, chaque liste est-elle correctement structurée ?</v>
      </c>
      <c r="F69" s="92" t="str">
        <f>Criteres!D69</f>
        <v>A</v>
      </c>
      <c r="G69" s="98" t="str">
        <f>BaseDeCalcul!D72</f>
        <v>NC</v>
      </c>
      <c r="H69" s="98" t="str">
        <f>BaseDeCalcul!E72</f>
        <v>C</v>
      </c>
      <c r="I69" s="98" t="str">
        <f>BaseDeCalcul!F72</f>
        <v>C</v>
      </c>
      <c r="J69" s="98" t="str">
        <f>BaseDeCalcul!G72</f>
        <v>C</v>
      </c>
      <c r="K69" s="98" t="str">
        <f>BaseDeCalcul!H72</f>
        <v>NA</v>
      </c>
      <c r="L69" s="98" t="str">
        <f>BaseDeCalcul!I72</f>
        <v>C</v>
      </c>
      <c r="M69" s="98" t="str">
        <f>BaseDeCalcul!J72</f>
        <v>C</v>
      </c>
      <c r="N69" s="98" t="str">
        <f>BaseDeCalcul!K72</f>
        <v>C</v>
      </c>
      <c r="O69" s="98" t="str">
        <f>BaseDeCalcul!L72</f>
        <v>NA</v>
      </c>
      <c r="P69" s="98" t="str">
        <f>BaseDeCalcul!M72</f>
        <v>C</v>
      </c>
      <c r="Q69" s="98" t="str">
        <f>BaseDeCalcul!N72</f>
        <v>NT</v>
      </c>
      <c r="R69" s="98" t="str">
        <f>BaseDeCalcul!O72</f>
        <v>NA</v>
      </c>
      <c r="S69" s="98" t="str">
        <f>BaseDeCalcul!P72</f>
        <v>C</v>
      </c>
      <c r="T69" s="98" t="str">
        <f>BaseDeCalcul!Q72</f>
        <v>NA</v>
      </c>
      <c r="U69" s="98" t="str">
        <f>BaseDeCalcul!R72</f>
        <v>C</v>
      </c>
      <c r="V69" s="98" t="str">
        <f>BaseDeCalcul!S72</f>
        <v>NA</v>
      </c>
      <c r="W69" s="98" t="str">
        <f>BaseDeCalcul!T72</f>
        <v>NA</v>
      </c>
      <c r="X69" s="98" t="str">
        <f>BaseDeCalcul!U72</f>
        <v>NA</v>
      </c>
      <c r="Y69" s="98" t="str">
        <f>BaseDeCalcul!V72</f>
        <v>NA</v>
      </c>
      <c r="Z69" s="98" t="str">
        <f>BaseDeCalcul!W72</f>
        <v>NA</v>
      </c>
      <c r="AA69" s="98" t="str">
        <f>BaseDeCalcul!X72</f>
        <v>C</v>
      </c>
      <c r="AB69" s="98" t="str">
        <f>BaseDeCalcul!Y72</f>
        <v>NA</v>
      </c>
      <c r="AC69" s="98" t="str">
        <f>BaseDeCalcul!Z72</f>
        <v>C</v>
      </c>
      <c r="AD69" s="98" t="str">
        <f>BaseDeCalcul!AA72</f>
        <v>NA</v>
      </c>
      <c r="AE69" s="98" t="str">
        <f>BaseDeCalcul!AB72</f>
        <v>NT</v>
      </c>
      <c r="AF69" s="98" t="str">
        <f>BaseDeCalcul!AC72</f>
        <v>NA</v>
      </c>
      <c r="AG69" s="98" t="str">
        <f>BaseDeCalcul!AD72</f>
        <v>C</v>
      </c>
      <c r="AH69" s="98" t="str">
        <f>BaseDeCalcul!AE72</f>
        <v>NA</v>
      </c>
      <c r="AI69" s="98" t="str">
        <f>BaseDeCalcul!AF72</f>
        <v>NC</v>
      </c>
      <c r="AJ69" s="98" t="str">
        <f>BaseDeCalcul!AG72</f>
        <v>C</v>
      </c>
      <c r="AK69" s="98" t="str">
        <f>BaseDeCalcul!AH72</f>
        <v>C</v>
      </c>
      <c r="AL69" s="98" t="str">
        <f>BaseDeCalcul!AI72</f>
        <v>NA</v>
      </c>
      <c r="AM69" s="98" t="str">
        <f>BaseDeCalcul!AJ72</f>
        <v>NA</v>
      </c>
      <c r="AN69" s="98" t="str">
        <f>BaseDeCalcul!AK72</f>
        <v>NA</v>
      </c>
      <c r="AO69" s="98" t="str">
        <f>BaseDeCalcul!AL72</f>
        <v>NA</v>
      </c>
      <c r="AP69" s="98" t="str">
        <f>BaseDeCalcul!AM72</f>
        <v>NC</v>
      </c>
      <c r="AQ69" s="98" t="str">
        <f>BaseDeCalcul!AN72</f>
        <v>C</v>
      </c>
      <c r="AR69" s="98" t="str">
        <f>BaseDeCalcul!AO72</f>
        <v>NT</v>
      </c>
      <c r="AS69" s="98" t="str">
        <f>BaseDeCalcul!AP72</f>
        <v>NT</v>
      </c>
      <c r="AT69" s="98" t="str">
        <f>BaseDeCalcul!AQ72</f>
        <v>NT</v>
      </c>
      <c r="AU69" s="99" t="str">
        <f>BaseDeCalcul!AV72</f>
        <v>NC</v>
      </c>
    </row>
    <row r="70" spans="1:47" ht="45" customHeight="1">
      <c r="A70" s="6">
        <v>8</v>
      </c>
      <c r="B70" s="94" t="str">
        <f>Criteres!B70</f>
        <v>Structuration</v>
      </c>
      <c r="C70" s="92">
        <f>BaseDeCalcul!AR73</f>
        <v>67</v>
      </c>
      <c r="D70" s="92" t="str">
        <f>BaseDeCalcul!B73</f>
        <v>9.4</v>
      </c>
      <c r="E70" s="95" t="str">
        <f>Criteres!E70</f>
        <v>Dans chaque page web, chaque citation est-elle correctement indiquée ?</v>
      </c>
      <c r="F70" s="92" t="str">
        <f>Criteres!D70</f>
        <v>A</v>
      </c>
      <c r="G70" s="98" t="str">
        <f>BaseDeCalcul!D73</f>
        <v>NA</v>
      </c>
      <c r="H70" s="98" t="str">
        <f>BaseDeCalcul!E73</f>
        <v>NA</v>
      </c>
      <c r="I70" s="98" t="str">
        <f>BaseDeCalcul!F73</f>
        <v>NA</v>
      </c>
      <c r="J70" s="98" t="str">
        <f>BaseDeCalcul!G73</f>
        <v>C</v>
      </c>
      <c r="K70" s="98" t="str">
        <f>BaseDeCalcul!H73</f>
        <v>C</v>
      </c>
      <c r="L70" s="98" t="str">
        <f>BaseDeCalcul!I73</f>
        <v>NA</v>
      </c>
      <c r="M70" s="98" t="str">
        <f>BaseDeCalcul!J73</f>
        <v>NA</v>
      </c>
      <c r="N70" s="98" t="str">
        <f>BaseDeCalcul!K73</f>
        <v>C</v>
      </c>
      <c r="O70" s="98" t="str">
        <f>BaseDeCalcul!L73</f>
        <v>NA</v>
      </c>
      <c r="P70" s="98" t="str">
        <f>BaseDeCalcul!M73</f>
        <v>C</v>
      </c>
      <c r="Q70" s="98" t="str">
        <f>BaseDeCalcul!N73</f>
        <v>NT</v>
      </c>
      <c r="R70" s="98" t="str">
        <f>BaseDeCalcul!O73</f>
        <v>NA</v>
      </c>
      <c r="S70" s="98" t="str">
        <f>BaseDeCalcul!P73</f>
        <v>NA</v>
      </c>
      <c r="T70" s="98" t="str">
        <f>BaseDeCalcul!Q73</f>
        <v>NA</v>
      </c>
      <c r="U70" s="98" t="str">
        <f>BaseDeCalcul!R73</f>
        <v>NA</v>
      </c>
      <c r="V70" s="98" t="str">
        <f>BaseDeCalcul!S73</f>
        <v>NA</v>
      </c>
      <c r="W70" s="98" t="str">
        <f>BaseDeCalcul!T73</f>
        <v>NA</v>
      </c>
      <c r="X70" s="98" t="str">
        <f>BaseDeCalcul!U73</f>
        <v>NA</v>
      </c>
      <c r="Y70" s="98" t="str">
        <f>BaseDeCalcul!V73</f>
        <v>NA</v>
      </c>
      <c r="Z70" s="98" t="str">
        <f>BaseDeCalcul!W73</f>
        <v>NA</v>
      </c>
      <c r="AA70" s="98" t="str">
        <f>BaseDeCalcul!X73</f>
        <v>NA</v>
      </c>
      <c r="AB70" s="98" t="str">
        <f>BaseDeCalcul!Y73</f>
        <v>NA</v>
      </c>
      <c r="AC70" s="98" t="str">
        <f>BaseDeCalcul!Z73</f>
        <v>NA</v>
      </c>
      <c r="AD70" s="98" t="str">
        <f>BaseDeCalcul!AA73</f>
        <v>NA</v>
      </c>
      <c r="AE70" s="98" t="str">
        <f>BaseDeCalcul!AB73</f>
        <v>NT</v>
      </c>
      <c r="AF70" s="98" t="str">
        <f>BaseDeCalcul!AC73</f>
        <v>NA</v>
      </c>
      <c r="AG70" s="98" t="str">
        <f>BaseDeCalcul!AD73</f>
        <v>NA</v>
      </c>
      <c r="AH70" s="98" t="str">
        <f>BaseDeCalcul!AE73</f>
        <v>NA</v>
      </c>
      <c r="AI70" s="98" t="str">
        <f>BaseDeCalcul!AF73</f>
        <v>NA</v>
      </c>
      <c r="AJ70" s="98" t="str">
        <f>BaseDeCalcul!AG73</f>
        <v>NA</v>
      </c>
      <c r="AK70" s="98" t="str">
        <f>BaseDeCalcul!AH73</f>
        <v>NA</v>
      </c>
      <c r="AL70" s="98" t="str">
        <f>BaseDeCalcul!AI73</f>
        <v>NA</v>
      </c>
      <c r="AM70" s="98" t="str">
        <f>BaseDeCalcul!AJ73</f>
        <v>NA</v>
      </c>
      <c r="AN70" s="98" t="str">
        <f>BaseDeCalcul!AK73</f>
        <v>NA</v>
      </c>
      <c r="AO70" s="98" t="str">
        <f>BaseDeCalcul!AL73</f>
        <v>NA</v>
      </c>
      <c r="AP70" s="98" t="str">
        <f>BaseDeCalcul!AM73</f>
        <v>NA</v>
      </c>
      <c r="AQ70" s="98" t="str">
        <f>BaseDeCalcul!AN73</f>
        <v>NA</v>
      </c>
      <c r="AR70" s="98" t="str">
        <f>BaseDeCalcul!AO73</f>
        <v>NT</v>
      </c>
      <c r="AS70" s="98" t="str">
        <f>BaseDeCalcul!AP73</f>
        <v>NT</v>
      </c>
      <c r="AT70" s="98" t="str">
        <f>BaseDeCalcul!AQ73</f>
        <v>NT</v>
      </c>
      <c r="AU70" s="99" t="str">
        <f>BaseDeCalcul!AV73</f>
        <v>C</v>
      </c>
    </row>
    <row r="71" spans="1:47" ht="45" customHeight="1">
      <c r="A71" s="6">
        <v>9</v>
      </c>
      <c r="B71" s="94" t="str">
        <f>Criteres!B71</f>
        <v>Structuration</v>
      </c>
      <c r="C71" s="92">
        <f>BaseDeCalcul!AR74</f>
        <v>68</v>
      </c>
      <c r="D71" s="92" t="str">
        <f>BaseDeCalcul!B74</f>
        <v>9.5</v>
      </c>
      <c r="E71" s="95" t="str">
        <f>Criteres!E71</f>
        <v>Dans chaque page Web, la première occurrence de chaque abréviation permet-elle d'en connaître la signification ?</v>
      </c>
      <c r="F71" s="92" t="str">
        <f>Criteres!D71</f>
        <v>AAA</v>
      </c>
      <c r="G71" s="98" t="str">
        <f>BaseDeCalcul!D74</f>
        <v>NT</v>
      </c>
      <c r="H71" s="98" t="str">
        <f>BaseDeCalcul!E74</f>
        <v>NT</v>
      </c>
      <c r="I71" s="98" t="str">
        <f>BaseDeCalcul!F74</f>
        <v>NT</v>
      </c>
      <c r="J71" s="98" t="str">
        <f>BaseDeCalcul!G74</f>
        <v>NT</v>
      </c>
      <c r="K71" s="98" t="str">
        <f>BaseDeCalcul!H74</f>
        <v>NT</v>
      </c>
      <c r="L71" s="98" t="str">
        <f>BaseDeCalcul!I74</f>
        <v>NT</v>
      </c>
      <c r="M71" s="98" t="str">
        <f>BaseDeCalcul!J74</f>
        <v>NT</v>
      </c>
      <c r="N71" s="98" t="str">
        <f>BaseDeCalcul!K74</f>
        <v>NT</v>
      </c>
      <c r="O71" s="98" t="str">
        <f>BaseDeCalcul!L74</f>
        <v>NT</v>
      </c>
      <c r="P71" s="98" t="str">
        <f>BaseDeCalcul!M74</f>
        <v>NT</v>
      </c>
      <c r="Q71" s="98" t="str">
        <f>BaseDeCalcul!N74</f>
        <v>NT</v>
      </c>
      <c r="R71" s="98" t="str">
        <f>BaseDeCalcul!O74</f>
        <v>NT</v>
      </c>
      <c r="S71" s="98" t="str">
        <f>BaseDeCalcul!P74</f>
        <v>NT</v>
      </c>
      <c r="T71" s="98" t="str">
        <f>BaseDeCalcul!Q74</f>
        <v>NT</v>
      </c>
      <c r="U71" s="98" t="str">
        <f>BaseDeCalcul!R74</f>
        <v>NT</v>
      </c>
      <c r="V71" s="98" t="str">
        <f>BaseDeCalcul!S74</f>
        <v>NT</v>
      </c>
      <c r="W71" s="98" t="str">
        <f>BaseDeCalcul!T74</f>
        <v>NT</v>
      </c>
      <c r="X71" s="98" t="str">
        <f>BaseDeCalcul!U74</f>
        <v>NT</v>
      </c>
      <c r="Y71" s="98" t="str">
        <f>BaseDeCalcul!V74</f>
        <v>NT</v>
      </c>
      <c r="Z71" s="98" t="str">
        <f>BaseDeCalcul!W74</f>
        <v>NT</v>
      </c>
      <c r="AA71" s="98" t="str">
        <f>BaseDeCalcul!X74</f>
        <v>NT</v>
      </c>
      <c r="AB71" s="98" t="str">
        <f>BaseDeCalcul!Y74</f>
        <v>NT</v>
      </c>
      <c r="AC71" s="98" t="str">
        <f>BaseDeCalcul!Z74</f>
        <v>NT</v>
      </c>
      <c r="AD71" s="98" t="str">
        <f>BaseDeCalcul!AA74</f>
        <v>NT</v>
      </c>
      <c r="AE71" s="98" t="str">
        <f>BaseDeCalcul!AB74</f>
        <v>NT</v>
      </c>
      <c r="AF71" s="98" t="str">
        <f>BaseDeCalcul!AC74</f>
        <v>NT</v>
      </c>
      <c r="AG71" s="98" t="str">
        <f>BaseDeCalcul!AD74</f>
        <v>NT</v>
      </c>
      <c r="AH71" s="98" t="str">
        <f>BaseDeCalcul!AE74</f>
        <v>NT</v>
      </c>
      <c r="AI71" s="98" t="str">
        <f>BaseDeCalcul!AF74</f>
        <v>NT</v>
      </c>
      <c r="AJ71" s="98" t="str">
        <f>BaseDeCalcul!AG74</f>
        <v>NT</v>
      </c>
      <c r="AK71" s="98" t="str">
        <f>BaseDeCalcul!AH74</f>
        <v>NT</v>
      </c>
      <c r="AL71" s="98" t="str">
        <f>BaseDeCalcul!AI74</f>
        <v>NT</v>
      </c>
      <c r="AM71" s="98" t="str">
        <f>BaseDeCalcul!AJ74</f>
        <v>NT</v>
      </c>
      <c r="AN71" s="98" t="str">
        <f>BaseDeCalcul!AK74</f>
        <v>NT</v>
      </c>
      <c r="AO71" s="98" t="str">
        <f>BaseDeCalcul!AL74</f>
        <v>NT</v>
      </c>
      <c r="AP71" s="98" t="str">
        <f>BaseDeCalcul!AM74</f>
        <v>NT</v>
      </c>
      <c r="AQ71" s="98" t="str">
        <f>BaseDeCalcul!AN74</f>
        <v>NT</v>
      </c>
      <c r="AR71" s="98" t="str">
        <f>BaseDeCalcul!AO74</f>
        <v>NT</v>
      </c>
      <c r="AS71" s="98" t="str">
        <f>BaseDeCalcul!AP74</f>
        <v>NT</v>
      </c>
      <c r="AT71" s="98" t="str">
        <f>BaseDeCalcul!AQ74</f>
        <v>NT</v>
      </c>
      <c r="AU71" s="99" t="str">
        <f>BaseDeCalcul!AV74</f>
        <v>NT</v>
      </c>
    </row>
    <row r="72" spans="1:47" ht="45" customHeight="1">
      <c r="A72" s="6">
        <v>9</v>
      </c>
      <c r="B72" s="94" t="str">
        <f>Criteres!B72</f>
        <v>Structuration</v>
      </c>
      <c r="C72" s="92">
        <f>BaseDeCalcul!AR75</f>
        <v>69</v>
      </c>
      <c r="D72" s="92" t="str">
        <f>BaseDeCalcul!B75</f>
        <v>9.6</v>
      </c>
      <c r="E72" s="95" t="str">
        <f>Criteres!E72</f>
        <v>Dans chaque page Web, la signification de chaque abréviation est-elle pertinente ?</v>
      </c>
      <c r="F72" s="92" t="str">
        <f>Criteres!D72</f>
        <v>AAA</v>
      </c>
      <c r="G72" s="98" t="str">
        <f>BaseDeCalcul!D75</f>
        <v>NT</v>
      </c>
      <c r="H72" s="98" t="str">
        <f>BaseDeCalcul!E75</f>
        <v>NT</v>
      </c>
      <c r="I72" s="98" t="str">
        <f>BaseDeCalcul!F75</f>
        <v>NT</v>
      </c>
      <c r="J72" s="98" t="str">
        <f>BaseDeCalcul!G75</f>
        <v>NT</v>
      </c>
      <c r="K72" s="98" t="str">
        <f>BaseDeCalcul!H75</f>
        <v>NT</v>
      </c>
      <c r="L72" s="98" t="str">
        <f>BaseDeCalcul!I75</f>
        <v>NT</v>
      </c>
      <c r="M72" s="98" t="str">
        <f>BaseDeCalcul!J75</f>
        <v>NT</v>
      </c>
      <c r="N72" s="98" t="str">
        <f>BaseDeCalcul!K75</f>
        <v>NT</v>
      </c>
      <c r="O72" s="98" t="str">
        <f>BaseDeCalcul!L75</f>
        <v>NT</v>
      </c>
      <c r="P72" s="98" t="str">
        <f>BaseDeCalcul!M75</f>
        <v>NT</v>
      </c>
      <c r="Q72" s="98" t="str">
        <f>BaseDeCalcul!N75</f>
        <v>NT</v>
      </c>
      <c r="R72" s="98" t="str">
        <f>BaseDeCalcul!O75</f>
        <v>NT</v>
      </c>
      <c r="S72" s="98" t="str">
        <f>BaseDeCalcul!P75</f>
        <v>NT</v>
      </c>
      <c r="T72" s="98" t="str">
        <f>BaseDeCalcul!Q75</f>
        <v>NT</v>
      </c>
      <c r="U72" s="98" t="str">
        <f>BaseDeCalcul!R75</f>
        <v>NT</v>
      </c>
      <c r="V72" s="98" t="str">
        <f>BaseDeCalcul!S75</f>
        <v>NT</v>
      </c>
      <c r="W72" s="98" t="str">
        <f>BaseDeCalcul!T75</f>
        <v>NT</v>
      </c>
      <c r="X72" s="98" t="str">
        <f>BaseDeCalcul!U75</f>
        <v>NT</v>
      </c>
      <c r="Y72" s="98" t="str">
        <f>BaseDeCalcul!V75</f>
        <v>NT</v>
      </c>
      <c r="Z72" s="98" t="str">
        <f>BaseDeCalcul!W75</f>
        <v>NT</v>
      </c>
      <c r="AA72" s="98" t="str">
        <f>BaseDeCalcul!X75</f>
        <v>NT</v>
      </c>
      <c r="AB72" s="98" t="str">
        <f>BaseDeCalcul!Y75</f>
        <v>NT</v>
      </c>
      <c r="AC72" s="98" t="str">
        <f>BaseDeCalcul!Z75</f>
        <v>NT</v>
      </c>
      <c r="AD72" s="98" t="str">
        <f>BaseDeCalcul!AA75</f>
        <v>NT</v>
      </c>
      <c r="AE72" s="98" t="str">
        <f>BaseDeCalcul!AB75</f>
        <v>NT</v>
      </c>
      <c r="AF72" s="98" t="str">
        <f>BaseDeCalcul!AC75</f>
        <v>NT</v>
      </c>
      <c r="AG72" s="98" t="str">
        <f>BaseDeCalcul!AD75</f>
        <v>NT</v>
      </c>
      <c r="AH72" s="98" t="str">
        <f>BaseDeCalcul!AE75</f>
        <v>NT</v>
      </c>
      <c r="AI72" s="98" t="str">
        <f>BaseDeCalcul!AF75</f>
        <v>NT</v>
      </c>
      <c r="AJ72" s="98" t="str">
        <f>BaseDeCalcul!AG75</f>
        <v>NT</v>
      </c>
      <c r="AK72" s="98" t="str">
        <f>BaseDeCalcul!AH75</f>
        <v>NT</v>
      </c>
      <c r="AL72" s="98" t="str">
        <f>BaseDeCalcul!AI75</f>
        <v>NT</v>
      </c>
      <c r="AM72" s="98" t="str">
        <f>BaseDeCalcul!AJ75</f>
        <v>NT</v>
      </c>
      <c r="AN72" s="98" t="str">
        <f>BaseDeCalcul!AK75</f>
        <v>NT</v>
      </c>
      <c r="AO72" s="98" t="str">
        <f>BaseDeCalcul!AL75</f>
        <v>NT</v>
      </c>
      <c r="AP72" s="98" t="str">
        <f>BaseDeCalcul!AM75</f>
        <v>NT</v>
      </c>
      <c r="AQ72" s="98" t="str">
        <f>BaseDeCalcul!AN75</f>
        <v>NT</v>
      </c>
      <c r="AR72" s="98" t="str">
        <f>BaseDeCalcul!AO75</f>
        <v>NT</v>
      </c>
      <c r="AS72" s="98" t="str">
        <f>BaseDeCalcul!AP75</f>
        <v>NT</v>
      </c>
      <c r="AT72" s="98" t="str">
        <f>BaseDeCalcul!AQ75</f>
        <v>NT</v>
      </c>
      <c r="AU72" s="99" t="str">
        <f>BaseDeCalcul!AV75</f>
        <v>NT</v>
      </c>
    </row>
    <row r="73" spans="1:47" ht="45" customHeight="1">
      <c r="A73" s="6">
        <v>9</v>
      </c>
      <c r="B73" s="94" t="str">
        <f>Criteres!B73</f>
        <v>Présentation</v>
      </c>
      <c r="C73" s="92">
        <f>BaseDeCalcul!AR76</f>
        <v>70</v>
      </c>
      <c r="D73" s="92" t="str">
        <f>BaseDeCalcul!B76</f>
        <v>10.1</v>
      </c>
      <c r="E73" s="95" t="str">
        <f>Criteres!E73</f>
        <v>Dans le site web, des feuilles de styles sont-elles utilisées pour contrôler la présentation de l'information ?</v>
      </c>
      <c r="F73" s="92" t="str">
        <f>Criteres!D73</f>
        <v>A</v>
      </c>
      <c r="G73" s="98" t="str">
        <f>BaseDeCalcul!D76</f>
        <v>C</v>
      </c>
      <c r="H73" s="98" t="str">
        <f>BaseDeCalcul!E76</f>
        <v>NC</v>
      </c>
      <c r="I73" s="98" t="str">
        <f>BaseDeCalcul!F76</f>
        <v>C</v>
      </c>
      <c r="J73" s="98" t="str">
        <f>BaseDeCalcul!G76</f>
        <v>C</v>
      </c>
      <c r="K73" s="98" t="str">
        <f>BaseDeCalcul!H76</f>
        <v>C</v>
      </c>
      <c r="L73" s="98" t="str">
        <f>BaseDeCalcul!I76</f>
        <v>C</v>
      </c>
      <c r="M73" s="98" t="str">
        <f>BaseDeCalcul!J76</f>
        <v>C</v>
      </c>
      <c r="N73" s="98" t="str">
        <f>BaseDeCalcul!K76</f>
        <v>C</v>
      </c>
      <c r="O73" s="98" t="str">
        <f>BaseDeCalcul!L76</f>
        <v>NC</v>
      </c>
      <c r="P73" s="98" t="str">
        <f>BaseDeCalcul!M76</f>
        <v>C</v>
      </c>
      <c r="Q73" s="98" t="str">
        <f>BaseDeCalcul!N76</f>
        <v>NT</v>
      </c>
      <c r="R73" s="98" t="str">
        <f>BaseDeCalcul!O76</f>
        <v>NA</v>
      </c>
      <c r="S73" s="98" t="str">
        <f>BaseDeCalcul!P76</f>
        <v>C</v>
      </c>
      <c r="T73" s="98" t="str">
        <f>BaseDeCalcul!Q76</f>
        <v>NA</v>
      </c>
      <c r="U73" s="98" t="str">
        <f>BaseDeCalcul!R76</f>
        <v>C</v>
      </c>
      <c r="V73" s="98" t="str">
        <f>BaseDeCalcul!S76</f>
        <v>NA</v>
      </c>
      <c r="W73" s="98" t="str">
        <f>BaseDeCalcul!T76</f>
        <v>NA</v>
      </c>
      <c r="X73" s="98" t="str">
        <f>BaseDeCalcul!U76</f>
        <v>C</v>
      </c>
      <c r="Y73" s="98" t="str">
        <f>BaseDeCalcul!V76</f>
        <v>NA</v>
      </c>
      <c r="Z73" s="98" t="str">
        <f>BaseDeCalcul!W76</f>
        <v>NA</v>
      </c>
      <c r="AA73" s="98" t="str">
        <f>BaseDeCalcul!X76</f>
        <v>C</v>
      </c>
      <c r="AB73" s="98" t="str">
        <f>BaseDeCalcul!Y76</f>
        <v>NA</v>
      </c>
      <c r="AC73" s="98" t="str">
        <f>BaseDeCalcul!Z76</f>
        <v>C</v>
      </c>
      <c r="AD73" s="98" t="str">
        <f>BaseDeCalcul!AA76</f>
        <v>NA</v>
      </c>
      <c r="AE73" s="98" t="str">
        <f>BaseDeCalcul!AB76</f>
        <v>NT</v>
      </c>
      <c r="AF73" s="98" t="str">
        <f>BaseDeCalcul!AC76</f>
        <v>NA</v>
      </c>
      <c r="AG73" s="98" t="str">
        <f>BaseDeCalcul!AD76</f>
        <v>C</v>
      </c>
      <c r="AH73" s="98" t="str">
        <f>BaseDeCalcul!AE76</f>
        <v>C</v>
      </c>
      <c r="AI73" s="98" t="str">
        <f>BaseDeCalcul!AF76</f>
        <v>C</v>
      </c>
      <c r="AJ73" s="98" t="str">
        <f>BaseDeCalcul!AG76</f>
        <v>C</v>
      </c>
      <c r="AK73" s="98" t="str">
        <f>BaseDeCalcul!AH76</f>
        <v>C</v>
      </c>
      <c r="AL73" s="98" t="str">
        <f>BaseDeCalcul!AI76</f>
        <v>NA</v>
      </c>
      <c r="AM73" s="98" t="str">
        <f>BaseDeCalcul!AJ76</f>
        <v>NA</v>
      </c>
      <c r="AN73" s="98" t="str">
        <f>BaseDeCalcul!AK76</f>
        <v>C</v>
      </c>
      <c r="AO73" s="98" t="str">
        <f>BaseDeCalcul!AL76</f>
        <v>NA</v>
      </c>
      <c r="AP73" s="98" t="str">
        <f>BaseDeCalcul!AM76</f>
        <v>NA</v>
      </c>
      <c r="AQ73" s="98" t="str">
        <f>BaseDeCalcul!AN76</f>
        <v>NA</v>
      </c>
      <c r="AR73" s="98" t="str">
        <f>BaseDeCalcul!AO76</f>
        <v>NT</v>
      </c>
      <c r="AS73" s="98" t="str">
        <f>BaseDeCalcul!AP76</f>
        <v>NT</v>
      </c>
      <c r="AT73" s="98" t="str">
        <f>BaseDeCalcul!AQ76</f>
        <v>NT</v>
      </c>
      <c r="AU73" s="99" t="str">
        <f>BaseDeCalcul!AV76</f>
        <v>NC</v>
      </c>
    </row>
    <row r="74" spans="1:47" ht="45" customHeight="1">
      <c r="A74" s="6">
        <v>9</v>
      </c>
      <c r="B74" s="94" t="str">
        <f>Criteres!B74</f>
        <v>Présentation</v>
      </c>
      <c r="C74" s="92">
        <f>BaseDeCalcul!AR77</f>
        <v>71</v>
      </c>
      <c r="D74" s="92" t="str">
        <f>BaseDeCalcul!B77</f>
        <v>10.2</v>
      </c>
      <c r="E74" s="95" t="str">
        <f>Criteres!E74</f>
        <v>Dans chaque page web, le contenu visible reste-t-il présent lorsque les feuilles de styles sont désactivées ?</v>
      </c>
      <c r="F74" s="92" t="str">
        <f>Criteres!D74</f>
        <v>A</v>
      </c>
      <c r="G74" s="98" t="str">
        <f>BaseDeCalcul!D77</f>
        <v>C</v>
      </c>
      <c r="H74" s="98" t="str">
        <f>BaseDeCalcul!E77</f>
        <v>C</v>
      </c>
      <c r="I74" s="98" t="str">
        <f>BaseDeCalcul!F77</f>
        <v>C</v>
      </c>
      <c r="J74" s="98" t="str">
        <f>BaseDeCalcul!G77</f>
        <v>C</v>
      </c>
      <c r="K74" s="98" t="str">
        <f>BaseDeCalcul!H77</f>
        <v>C</v>
      </c>
      <c r="L74" s="98" t="str">
        <f>BaseDeCalcul!I77</f>
        <v>C</v>
      </c>
      <c r="M74" s="98" t="str">
        <f>BaseDeCalcul!J77</f>
        <v>C</v>
      </c>
      <c r="N74" s="98" t="str">
        <f>BaseDeCalcul!K77</f>
        <v>C</v>
      </c>
      <c r="O74" s="98" t="str">
        <f>BaseDeCalcul!L77</f>
        <v>C</v>
      </c>
      <c r="P74" s="98" t="str">
        <f>BaseDeCalcul!M77</f>
        <v>C</v>
      </c>
      <c r="Q74" s="98" t="str">
        <f>BaseDeCalcul!N77</f>
        <v>NT</v>
      </c>
      <c r="R74" s="98" t="str">
        <f>BaseDeCalcul!O77</f>
        <v>NA</v>
      </c>
      <c r="S74" s="98" t="str">
        <f>BaseDeCalcul!P77</f>
        <v>C</v>
      </c>
      <c r="T74" s="98" t="str">
        <f>BaseDeCalcul!Q77</f>
        <v>NA</v>
      </c>
      <c r="U74" s="98" t="str">
        <f>BaseDeCalcul!R77</f>
        <v>C</v>
      </c>
      <c r="V74" s="98" t="str">
        <f>BaseDeCalcul!S77</f>
        <v>NA</v>
      </c>
      <c r="W74" s="98" t="str">
        <f>BaseDeCalcul!T77</f>
        <v>NA</v>
      </c>
      <c r="X74" s="98" t="str">
        <f>BaseDeCalcul!U77</f>
        <v>C</v>
      </c>
      <c r="Y74" s="98" t="str">
        <f>BaseDeCalcul!V77</f>
        <v>NA</v>
      </c>
      <c r="Z74" s="98" t="str">
        <f>BaseDeCalcul!W77</f>
        <v>NA</v>
      </c>
      <c r="AA74" s="98" t="str">
        <f>BaseDeCalcul!X77</f>
        <v>C</v>
      </c>
      <c r="AB74" s="98" t="str">
        <f>BaseDeCalcul!Y77</f>
        <v>NA</v>
      </c>
      <c r="AC74" s="98" t="str">
        <f>BaseDeCalcul!Z77</f>
        <v>C</v>
      </c>
      <c r="AD74" s="98" t="str">
        <f>BaseDeCalcul!AA77</f>
        <v>C</v>
      </c>
      <c r="AE74" s="98" t="str">
        <f>BaseDeCalcul!AB77</f>
        <v>NT</v>
      </c>
      <c r="AF74" s="98" t="str">
        <f>BaseDeCalcul!AC77</f>
        <v>NA</v>
      </c>
      <c r="AG74" s="98" t="str">
        <f>BaseDeCalcul!AD77</f>
        <v>C</v>
      </c>
      <c r="AH74" s="98" t="str">
        <f>BaseDeCalcul!AE77</f>
        <v>C</v>
      </c>
      <c r="AI74" s="98" t="str">
        <f>BaseDeCalcul!AF77</f>
        <v>C</v>
      </c>
      <c r="AJ74" s="98" t="str">
        <f>BaseDeCalcul!AG77</f>
        <v>C</v>
      </c>
      <c r="AK74" s="98" t="str">
        <f>BaseDeCalcul!AH77</f>
        <v>C</v>
      </c>
      <c r="AL74" s="98" t="str">
        <f>BaseDeCalcul!AI77</f>
        <v>NA</v>
      </c>
      <c r="AM74" s="98" t="str">
        <f>BaseDeCalcul!AJ77</f>
        <v>NA</v>
      </c>
      <c r="AN74" s="98" t="str">
        <f>BaseDeCalcul!AK77</f>
        <v>C</v>
      </c>
      <c r="AO74" s="98" t="str">
        <f>BaseDeCalcul!AL77</f>
        <v>NA</v>
      </c>
      <c r="AP74" s="98" t="str">
        <f>BaseDeCalcul!AM77</f>
        <v>NA</v>
      </c>
      <c r="AQ74" s="98" t="str">
        <f>BaseDeCalcul!AN77</f>
        <v>NA</v>
      </c>
      <c r="AR74" s="98" t="str">
        <f>BaseDeCalcul!AO77</f>
        <v>NT</v>
      </c>
      <c r="AS74" s="98" t="str">
        <f>BaseDeCalcul!AP77</f>
        <v>NT</v>
      </c>
      <c r="AT74" s="98" t="str">
        <f>BaseDeCalcul!AQ77</f>
        <v>NT</v>
      </c>
      <c r="AU74" s="99" t="str">
        <f>BaseDeCalcul!AV77</f>
        <v>C</v>
      </c>
    </row>
    <row r="75" spans="1:47" ht="45" customHeight="1">
      <c r="A75" s="6">
        <v>9</v>
      </c>
      <c r="B75" s="94" t="str">
        <f>Criteres!B75</f>
        <v>Présentation</v>
      </c>
      <c r="C75" s="92">
        <f>BaseDeCalcul!AR78</f>
        <v>72</v>
      </c>
      <c r="D75" s="92" t="str">
        <f>BaseDeCalcul!B78</f>
        <v>10.3</v>
      </c>
      <c r="E75" s="95" t="str">
        <f>Criteres!E75</f>
        <v>Dans chaque page web, l'information reste-t-elle compréhensible lorsque les feuilles de styles sont désactivées ?</v>
      </c>
      <c r="F75" s="92" t="str">
        <f>Criteres!D75</f>
        <v>A</v>
      </c>
      <c r="G75" s="98" t="str">
        <f>BaseDeCalcul!D78</f>
        <v>NC</v>
      </c>
      <c r="H75" s="98" t="str">
        <f>BaseDeCalcul!E78</f>
        <v>C</v>
      </c>
      <c r="I75" s="98" t="str">
        <f>BaseDeCalcul!F78</f>
        <v>C</v>
      </c>
      <c r="J75" s="98" t="str">
        <f>BaseDeCalcul!G78</f>
        <v>C</v>
      </c>
      <c r="K75" s="98" t="str">
        <f>BaseDeCalcul!H78</f>
        <v>C</v>
      </c>
      <c r="L75" s="98" t="str">
        <f>BaseDeCalcul!I78</f>
        <v>NC</v>
      </c>
      <c r="M75" s="98" t="str">
        <f>BaseDeCalcul!J78</f>
        <v>C</v>
      </c>
      <c r="N75" s="98" t="str">
        <f>BaseDeCalcul!K78</f>
        <v>C</v>
      </c>
      <c r="O75" s="98" t="str">
        <f>BaseDeCalcul!L78</f>
        <v>C</v>
      </c>
      <c r="P75" s="98" t="str">
        <f>BaseDeCalcul!M78</f>
        <v>C</v>
      </c>
      <c r="Q75" s="98" t="str">
        <f>BaseDeCalcul!N78</f>
        <v>NT</v>
      </c>
      <c r="R75" s="98" t="str">
        <f>BaseDeCalcul!O78</f>
        <v>NA</v>
      </c>
      <c r="S75" s="98" t="str">
        <f>BaseDeCalcul!P78</f>
        <v>C</v>
      </c>
      <c r="T75" s="98" t="str">
        <f>BaseDeCalcul!Q78</f>
        <v>NA</v>
      </c>
      <c r="U75" s="98" t="str">
        <f>BaseDeCalcul!R78</f>
        <v>C</v>
      </c>
      <c r="V75" s="98" t="str">
        <f>BaseDeCalcul!S78</f>
        <v>NA</v>
      </c>
      <c r="W75" s="98" t="str">
        <f>BaseDeCalcul!T78</f>
        <v>NA</v>
      </c>
      <c r="X75" s="98" t="str">
        <f>BaseDeCalcul!U78</f>
        <v>C</v>
      </c>
      <c r="Y75" s="98" t="str">
        <f>BaseDeCalcul!V78</f>
        <v>NA</v>
      </c>
      <c r="Z75" s="98" t="str">
        <f>BaseDeCalcul!W78</f>
        <v>NA</v>
      </c>
      <c r="AA75" s="98" t="str">
        <f>BaseDeCalcul!X78</f>
        <v>C</v>
      </c>
      <c r="AB75" s="98" t="str">
        <f>BaseDeCalcul!Y78</f>
        <v>NA</v>
      </c>
      <c r="AC75" s="98" t="str">
        <f>BaseDeCalcul!Z78</f>
        <v>NC</v>
      </c>
      <c r="AD75" s="98" t="str">
        <f>BaseDeCalcul!AA78</f>
        <v>C</v>
      </c>
      <c r="AE75" s="98" t="str">
        <f>BaseDeCalcul!AB78</f>
        <v>NT</v>
      </c>
      <c r="AF75" s="98" t="str">
        <f>BaseDeCalcul!AC78</f>
        <v>NA</v>
      </c>
      <c r="AG75" s="98" t="str">
        <f>BaseDeCalcul!AD78</f>
        <v>C</v>
      </c>
      <c r="AH75" s="98" t="str">
        <f>BaseDeCalcul!AE78</f>
        <v>C</v>
      </c>
      <c r="AI75" s="98" t="str">
        <f>BaseDeCalcul!AF78</f>
        <v>C</v>
      </c>
      <c r="AJ75" s="98" t="str">
        <f>BaseDeCalcul!AG78</f>
        <v>C</v>
      </c>
      <c r="AK75" s="98" t="str">
        <f>BaseDeCalcul!AH78</f>
        <v>C</v>
      </c>
      <c r="AL75" s="98" t="str">
        <f>BaseDeCalcul!AI78</f>
        <v>NA</v>
      </c>
      <c r="AM75" s="98" t="str">
        <f>BaseDeCalcul!AJ78</f>
        <v>NA</v>
      </c>
      <c r="AN75" s="98" t="str">
        <f>BaseDeCalcul!AK78</f>
        <v>C</v>
      </c>
      <c r="AO75" s="98" t="str">
        <f>BaseDeCalcul!AL78</f>
        <v>NA</v>
      </c>
      <c r="AP75" s="98" t="str">
        <f>BaseDeCalcul!AM78</f>
        <v>NA</v>
      </c>
      <c r="AQ75" s="98" t="str">
        <f>BaseDeCalcul!AN78</f>
        <v>NA</v>
      </c>
      <c r="AR75" s="98" t="str">
        <f>BaseDeCalcul!AO78</f>
        <v>NT</v>
      </c>
      <c r="AS75" s="98" t="str">
        <f>BaseDeCalcul!AP78</f>
        <v>NT</v>
      </c>
      <c r="AT75" s="98" t="str">
        <f>BaseDeCalcul!AQ78</f>
        <v>NT</v>
      </c>
      <c r="AU75" s="99" t="str">
        <f>BaseDeCalcul!AV78</f>
        <v>NC</v>
      </c>
    </row>
    <row r="76" spans="1:47" ht="45" customHeight="1">
      <c r="A76" s="6">
        <v>9</v>
      </c>
      <c r="B76" s="94" t="str">
        <f>Criteres!B76</f>
        <v>Présentation</v>
      </c>
      <c r="C76" s="92">
        <f>BaseDeCalcul!AR79</f>
        <v>73</v>
      </c>
      <c r="D76" s="92" t="str">
        <f>BaseDeCalcul!B79</f>
        <v>10.4</v>
      </c>
      <c r="E76" s="95" t="str">
        <f>Criteres!E76</f>
        <v>Dans chaque page web, le texte reste-t-il lisible lorsque la taille des caractères est augmentée jusqu'à 200%, au moins (hors cas particuliers) ?</v>
      </c>
      <c r="F76" s="92" t="str">
        <f>Criteres!D76</f>
        <v>AA</v>
      </c>
      <c r="G76" s="98" t="str">
        <f>BaseDeCalcul!D79</f>
        <v>C</v>
      </c>
      <c r="H76" s="98" t="str">
        <f>BaseDeCalcul!E79</f>
        <v>C</v>
      </c>
      <c r="I76" s="98" t="str">
        <f>BaseDeCalcul!F79</f>
        <v>C</v>
      </c>
      <c r="J76" s="98" t="str">
        <f>BaseDeCalcul!G79</f>
        <v>C</v>
      </c>
      <c r="K76" s="98" t="str">
        <f>BaseDeCalcul!H79</f>
        <v>C</v>
      </c>
      <c r="L76" s="98" t="str">
        <f>BaseDeCalcul!I79</f>
        <v>C</v>
      </c>
      <c r="M76" s="98" t="str">
        <f>BaseDeCalcul!J79</f>
        <v>C</v>
      </c>
      <c r="N76" s="98" t="str">
        <f>BaseDeCalcul!K79</f>
        <v>C</v>
      </c>
      <c r="O76" s="98" t="str">
        <f>BaseDeCalcul!L79</f>
        <v>C</v>
      </c>
      <c r="P76" s="98" t="str">
        <f>BaseDeCalcul!M79</f>
        <v>C</v>
      </c>
      <c r="Q76" s="98" t="str">
        <f>BaseDeCalcul!N79</f>
        <v>NT</v>
      </c>
      <c r="R76" s="98" t="str">
        <f>BaseDeCalcul!O79</f>
        <v>NA</v>
      </c>
      <c r="S76" s="98" t="str">
        <f>BaseDeCalcul!P79</f>
        <v>C</v>
      </c>
      <c r="T76" s="98" t="str">
        <f>BaseDeCalcul!Q79</f>
        <v>NA</v>
      </c>
      <c r="U76" s="98" t="str">
        <f>BaseDeCalcul!R79</f>
        <v>C</v>
      </c>
      <c r="V76" s="98" t="str">
        <f>BaseDeCalcul!S79</f>
        <v>NA</v>
      </c>
      <c r="W76" s="98" t="str">
        <f>BaseDeCalcul!T79</f>
        <v>NA</v>
      </c>
      <c r="X76" s="98" t="str">
        <f>BaseDeCalcul!U79</f>
        <v>C</v>
      </c>
      <c r="Y76" s="98" t="str">
        <f>BaseDeCalcul!V79</f>
        <v>NA</v>
      </c>
      <c r="Z76" s="98" t="str">
        <f>BaseDeCalcul!W79</f>
        <v>NA</v>
      </c>
      <c r="AA76" s="98" t="str">
        <f>BaseDeCalcul!X79</f>
        <v>C</v>
      </c>
      <c r="AB76" s="98" t="str">
        <f>BaseDeCalcul!Y79</f>
        <v>NA</v>
      </c>
      <c r="AC76" s="98" t="str">
        <f>BaseDeCalcul!Z79</f>
        <v>C</v>
      </c>
      <c r="AD76" s="98" t="str">
        <f>BaseDeCalcul!AA79</f>
        <v>C</v>
      </c>
      <c r="AE76" s="98" t="str">
        <f>BaseDeCalcul!AB79</f>
        <v>NT</v>
      </c>
      <c r="AF76" s="98" t="str">
        <f>BaseDeCalcul!AC79</f>
        <v>NA</v>
      </c>
      <c r="AG76" s="98" t="str">
        <f>BaseDeCalcul!AD79</f>
        <v>C</v>
      </c>
      <c r="AH76" s="98" t="str">
        <f>BaseDeCalcul!AE79</f>
        <v>C</v>
      </c>
      <c r="AI76" s="98" t="str">
        <f>BaseDeCalcul!AF79</f>
        <v>C</v>
      </c>
      <c r="AJ76" s="98" t="str">
        <f>BaseDeCalcul!AG79</f>
        <v>C</v>
      </c>
      <c r="AK76" s="98" t="str">
        <f>BaseDeCalcul!AH79</f>
        <v>C</v>
      </c>
      <c r="AL76" s="98" t="str">
        <f>BaseDeCalcul!AI79</f>
        <v>NA</v>
      </c>
      <c r="AM76" s="98" t="str">
        <f>BaseDeCalcul!AJ79</f>
        <v>NA</v>
      </c>
      <c r="AN76" s="98" t="str">
        <f>BaseDeCalcul!AK79</f>
        <v>C</v>
      </c>
      <c r="AO76" s="98" t="str">
        <f>BaseDeCalcul!AL79</f>
        <v>NA</v>
      </c>
      <c r="AP76" s="98" t="str">
        <f>BaseDeCalcul!AM79</f>
        <v>NA</v>
      </c>
      <c r="AQ76" s="98" t="str">
        <f>BaseDeCalcul!AN79</f>
        <v>NA</v>
      </c>
      <c r="AR76" s="98" t="str">
        <f>BaseDeCalcul!AO79</f>
        <v>NT</v>
      </c>
      <c r="AS76" s="98" t="str">
        <f>BaseDeCalcul!AP79</f>
        <v>NT</v>
      </c>
      <c r="AT76" s="98" t="str">
        <f>BaseDeCalcul!AQ79</f>
        <v>NT</v>
      </c>
      <c r="AU76" s="99" t="str">
        <f>BaseDeCalcul!AV79</f>
        <v>C</v>
      </c>
    </row>
    <row r="77" spans="1:47" ht="45" customHeight="1">
      <c r="A77" s="6">
        <v>10</v>
      </c>
      <c r="B77" s="94" t="str">
        <f>Criteres!B77</f>
        <v>Présentation</v>
      </c>
      <c r="C77" s="92">
        <f>BaseDeCalcul!AR80</f>
        <v>74</v>
      </c>
      <c r="D77" s="92" t="str">
        <f>BaseDeCalcul!B80</f>
        <v>10.5</v>
      </c>
      <c r="E77" s="95" t="str">
        <f>Criteres!E77</f>
        <v>Dans chaque page web, les déclarations CSS de couleurs de fond d'élément et de police sont-elles correctement utilisées ?</v>
      </c>
      <c r="F77" s="92" t="str">
        <f>Criteres!D77</f>
        <v>AA</v>
      </c>
      <c r="G77" s="98" t="str">
        <f>BaseDeCalcul!D80</f>
        <v>C</v>
      </c>
      <c r="H77" s="98" t="str">
        <f>BaseDeCalcul!E80</f>
        <v>C</v>
      </c>
      <c r="I77" s="98" t="str">
        <f>BaseDeCalcul!F80</f>
        <v>C</v>
      </c>
      <c r="J77" s="98" t="str">
        <f>BaseDeCalcul!G80</f>
        <v>C</v>
      </c>
      <c r="K77" s="98" t="str">
        <f>BaseDeCalcul!H80</f>
        <v>C</v>
      </c>
      <c r="L77" s="98" t="str">
        <f>BaseDeCalcul!I80</f>
        <v>C</v>
      </c>
      <c r="M77" s="98" t="str">
        <f>BaseDeCalcul!J80</f>
        <v>C</v>
      </c>
      <c r="N77" s="98" t="str">
        <f>BaseDeCalcul!K80</f>
        <v>C</v>
      </c>
      <c r="O77" s="98" t="str">
        <f>BaseDeCalcul!L80</f>
        <v>C</v>
      </c>
      <c r="P77" s="98" t="str">
        <f>BaseDeCalcul!M80</f>
        <v>C</v>
      </c>
      <c r="Q77" s="98" t="str">
        <f>BaseDeCalcul!N80</f>
        <v>NT</v>
      </c>
      <c r="R77" s="98" t="str">
        <f>BaseDeCalcul!O80</f>
        <v>NA</v>
      </c>
      <c r="S77" s="98" t="str">
        <f>BaseDeCalcul!P80</f>
        <v>C</v>
      </c>
      <c r="T77" s="98" t="str">
        <f>BaseDeCalcul!Q80</f>
        <v>NA</v>
      </c>
      <c r="U77" s="98" t="str">
        <f>BaseDeCalcul!R80</f>
        <v>C</v>
      </c>
      <c r="V77" s="98" t="str">
        <f>BaseDeCalcul!S80</f>
        <v>NA</v>
      </c>
      <c r="W77" s="98" t="str">
        <f>BaseDeCalcul!T80</f>
        <v>NA</v>
      </c>
      <c r="X77" s="98" t="str">
        <f>BaseDeCalcul!U80</f>
        <v>C</v>
      </c>
      <c r="Y77" s="98" t="str">
        <f>BaseDeCalcul!V80</f>
        <v>NA</v>
      </c>
      <c r="Z77" s="98" t="str">
        <f>BaseDeCalcul!W80</f>
        <v>NA</v>
      </c>
      <c r="AA77" s="98" t="str">
        <f>BaseDeCalcul!X80</f>
        <v>C</v>
      </c>
      <c r="AB77" s="98" t="str">
        <f>BaseDeCalcul!Y80</f>
        <v>NA</v>
      </c>
      <c r="AC77" s="98" t="str">
        <f>BaseDeCalcul!Z80</f>
        <v>C</v>
      </c>
      <c r="AD77" s="98" t="str">
        <f>BaseDeCalcul!AA80</f>
        <v>C</v>
      </c>
      <c r="AE77" s="98" t="str">
        <f>BaseDeCalcul!AB80</f>
        <v>NT</v>
      </c>
      <c r="AF77" s="98" t="str">
        <f>BaseDeCalcul!AC80</f>
        <v>NA</v>
      </c>
      <c r="AG77" s="98" t="str">
        <f>BaseDeCalcul!AD80</f>
        <v>C</v>
      </c>
      <c r="AH77" s="98" t="str">
        <f>BaseDeCalcul!AE80</f>
        <v>C</v>
      </c>
      <c r="AI77" s="98" t="str">
        <f>BaseDeCalcul!AF80</f>
        <v>C</v>
      </c>
      <c r="AJ77" s="98" t="str">
        <f>BaseDeCalcul!AG80</f>
        <v>C</v>
      </c>
      <c r="AK77" s="98" t="str">
        <f>BaseDeCalcul!AH80</f>
        <v>C</v>
      </c>
      <c r="AL77" s="98" t="str">
        <f>BaseDeCalcul!AI80</f>
        <v>NA</v>
      </c>
      <c r="AM77" s="98" t="str">
        <f>BaseDeCalcul!AJ80</f>
        <v>NA</v>
      </c>
      <c r="AN77" s="98" t="str">
        <f>BaseDeCalcul!AK80</f>
        <v>C</v>
      </c>
      <c r="AO77" s="98" t="str">
        <f>BaseDeCalcul!AL80</f>
        <v>NA</v>
      </c>
      <c r="AP77" s="98" t="str">
        <f>BaseDeCalcul!AM80</f>
        <v>NA</v>
      </c>
      <c r="AQ77" s="98" t="str">
        <f>BaseDeCalcul!AN80</f>
        <v>NA</v>
      </c>
      <c r="AR77" s="98" t="str">
        <f>BaseDeCalcul!AO80</f>
        <v>NT</v>
      </c>
      <c r="AS77" s="98" t="str">
        <f>BaseDeCalcul!AP80</f>
        <v>NT</v>
      </c>
      <c r="AT77" s="98" t="str">
        <f>BaseDeCalcul!AQ80</f>
        <v>NT</v>
      </c>
      <c r="AU77" s="99" t="str">
        <f>BaseDeCalcul!AV80</f>
        <v>C</v>
      </c>
    </row>
    <row r="78" spans="1:47" ht="45" customHeight="1">
      <c r="A78" s="6">
        <v>10</v>
      </c>
      <c r="B78" s="94" t="str">
        <f>Criteres!B78</f>
        <v>Présentation</v>
      </c>
      <c r="C78" s="92">
        <f>BaseDeCalcul!AR81</f>
        <v>75</v>
      </c>
      <c r="D78" s="92" t="str">
        <f>BaseDeCalcul!B81</f>
        <v>10.6</v>
      </c>
      <c r="E78" s="95" t="str">
        <f>Criteres!E78</f>
        <v>Dans chaque page web, chaque lien dont la nature n'est pas évidente est-il visible par rapport au texte environnant ?</v>
      </c>
      <c r="F78" s="92" t="str">
        <f>Criteres!D78</f>
        <v>A</v>
      </c>
      <c r="G78" s="98" t="str">
        <f>BaseDeCalcul!D81</f>
        <v>NA</v>
      </c>
      <c r="H78" s="98" t="str">
        <f>BaseDeCalcul!E81</f>
        <v>NA</v>
      </c>
      <c r="I78" s="98" t="str">
        <f>BaseDeCalcul!F81</f>
        <v>NA</v>
      </c>
      <c r="J78" s="98" t="str">
        <f>BaseDeCalcul!G81</f>
        <v>NA</v>
      </c>
      <c r="K78" s="98" t="str">
        <f>BaseDeCalcul!H81</f>
        <v>NA</v>
      </c>
      <c r="L78" s="98" t="str">
        <f>BaseDeCalcul!I81</f>
        <v>NA</v>
      </c>
      <c r="M78" s="98" t="str">
        <f>BaseDeCalcul!J81</f>
        <v>NA</v>
      </c>
      <c r="N78" s="98" t="str">
        <f>BaseDeCalcul!K81</f>
        <v>NA</v>
      </c>
      <c r="O78" s="98" t="str">
        <f>BaseDeCalcul!L81</f>
        <v>NA</v>
      </c>
      <c r="P78" s="98" t="str">
        <f>BaseDeCalcul!M81</f>
        <v>NA</v>
      </c>
      <c r="Q78" s="98" t="str">
        <f>BaseDeCalcul!N81</f>
        <v>NT</v>
      </c>
      <c r="R78" s="98" t="str">
        <f>BaseDeCalcul!O81</f>
        <v>NA</v>
      </c>
      <c r="S78" s="98" t="str">
        <f>BaseDeCalcul!P81</f>
        <v>NA</v>
      </c>
      <c r="T78" s="98" t="str">
        <f>BaseDeCalcul!Q81</f>
        <v>NA</v>
      </c>
      <c r="U78" s="98" t="str">
        <f>BaseDeCalcul!R81</f>
        <v>NA</v>
      </c>
      <c r="V78" s="98" t="str">
        <f>BaseDeCalcul!S81</f>
        <v>NA</v>
      </c>
      <c r="W78" s="98" t="str">
        <f>BaseDeCalcul!T81</f>
        <v>NA</v>
      </c>
      <c r="X78" s="98" t="str">
        <f>BaseDeCalcul!U81</f>
        <v>NA</v>
      </c>
      <c r="Y78" s="98" t="str">
        <f>BaseDeCalcul!V81</f>
        <v>NA</v>
      </c>
      <c r="Z78" s="98" t="str">
        <f>BaseDeCalcul!W81</f>
        <v>NA</v>
      </c>
      <c r="AA78" s="98" t="str">
        <f>BaseDeCalcul!X81</f>
        <v>NA</v>
      </c>
      <c r="AB78" s="98" t="str">
        <f>BaseDeCalcul!Y81</f>
        <v>NA</v>
      </c>
      <c r="AC78" s="98" t="str">
        <f>BaseDeCalcul!Z81</f>
        <v>NA</v>
      </c>
      <c r="AD78" s="98" t="str">
        <f>BaseDeCalcul!AA81</f>
        <v>NA</v>
      </c>
      <c r="AE78" s="98" t="str">
        <f>BaseDeCalcul!AB81</f>
        <v>NT</v>
      </c>
      <c r="AF78" s="98" t="str">
        <f>BaseDeCalcul!AC81</f>
        <v>NA</v>
      </c>
      <c r="AG78" s="98" t="str">
        <f>BaseDeCalcul!AD81</f>
        <v>NA</v>
      </c>
      <c r="AH78" s="98" t="str">
        <f>BaseDeCalcul!AE81</f>
        <v>NA</v>
      </c>
      <c r="AI78" s="98" t="str">
        <f>BaseDeCalcul!AF81</f>
        <v>NA</v>
      </c>
      <c r="AJ78" s="98" t="str">
        <f>BaseDeCalcul!AG81</f>
        <v>NA</v>
      </c>
      <c r="AK78" s="98" t="str">
        <f>BaseDeCalcul!AH81</f>
        <v>NA</v>
      </c>
      <c r="AL78" s="98" t="str">
        <f>BaseDeCalcul!AI81</f>
        <v>NA</v>
      </c>
      <c r="AM78" s="98" t="str">
        <f>BaseDeCalcul!AJ81</f>
        <v>NA</v>
      </c>
      <c r="AN78" s="98" t="str">
        <f>BaseDeCalcul!AK81</f>
        <v>NA</v>
      </c>
      <c r="AO78" s="98" t="str">
        <f>BaseDeCalcul!AL81</f>
        <v>NA</v>
      </c>
      <c r="AP78" s="98" t="str">
        <f>BaseDeCalcul!AM81</f>
        <v>NA</v>
      </c>
      <c r="AQ78" s="98" t="str">
        <f>BaseDeCalcul!AN81</f>
        <v>NA</v>
      </c>
      <c r="AR78" s="98" t="str">
        <f>BaseDeCalcul!AO81</f>
        <v>NT</v>
      </c>
      <c r="AS78" s="98" t="str">
        <f>BaseDeCalcul!AP81</f>
        <v>NT</v>
      </c>
      <c r="AT78" s="98" t="str">
        <f>BaseDeCalcul!AQ81</f>
        <v>NT</v>
      </c>
      <c r="AU78" s="99" t="str">
        <f>BaseDeCalcul!AV81</f>
        <v>NA</v>
      </c>
    </row>
    <row r="79" spans="1:47" ht="45" customHeight="1">
      <c r="A79" s="6">
        <v>10</v>
      </c>
      <c r="B79" s="94" t="str">
        <f>Criteres!B79</f>
        <v>Présentation</v>
      </c>
      <c r="C79" s="92">
        <f>BaseDeCalcul!AR82</f>
        <v>76</v>
      </c>
      <c r="D79" s="92" t="str">
        <f>BaseDeCalcul!B82</f>
        <v>10.7</v>
      </c>
      <c r="E79" s="95" t="str">
        <f>Criteres!E79</f>
        <v>Dans chaque page web, pour chaque élément recevant le focus, la prise de focus est-elle visible ?</v>
      </c>
      <c r="F79" s="92" t="str">
        <f>Criteres!D79</f>
        <v>A</v>
      </c>
      <c r="G79" s="98" t="str">
        <f>BaseDeCalcul!D82</f>
        <v>NC</v>
      </c>
      <c r="H79" s="98" t="str">
        <f>BaseDeCalcul!E82</f>
        <v>C</v>
      </c>
      <c r="I79" s="98" t="str">
        <f>BaseDeCalcul!F82</f>
        <v>C</v>
      </c>
      <c r="J79" s="98" t="str">
        <f>BaseDeCalcul!G82</f>
        <v>C</v>
      </c>
      <c r="K79" s="98" t="str">
        <f>BaseDeCalcul!H82</f>
        <v>C</v>
      </c>
      <c r="L79" s="98" t="str">
        <f>BaseDeCalcul!I82</f>
        <v>C</v>
      </c>
      <c r="M79" s="98" t="str">
        <f>BaseDeCalcul!J82</f>
        <v>C</v>
      </c>
      <c r="N79" s="98" t="str">
        <f>BaseDeCalcul!K82</f>
        <v>C</v>
      </c>
      <c r="O79" s="98" t="str">
        <f>BaseDeCalcul!L82</f>
        <v>C</v>
      </c>
      <c r="P79" s="98" t="str">
        <f>BaseDeCalcul!M82</f>
        <v>C</v>
      </c>
      <c r="Q79" s="98" t="str">
        <f>BaseDeCalcul!N82</f>
        <v>NT</v>
      </c>
      <c r="R79" s="98" t="str">
        <f>BaseDeCalcul!O82</f>
        <v>C</v>
      </c>
      <c r="S79" s="98" t="str">
        <f>BaseDeCalcul!P82</f>
        <v>C</v>
      </c>
      <c r="T79" s="98" t="str">
        <f>BaseDeCalcul!Q82</f>
        <v>NA</v>
      </c>
      <c r="U79" s="98" t="str">
        <f>BaseDeCalcul!R82</f>
        <v>C</v>
      </c>
      <c r="V79" s="98" t="str">
        <f>BaseDeCalcul!S82</f>
        <v>NA</v>
      </c>
      <c r="W79" s="98" t="str">
        <f>BaseDeCalcul!T82</f>
        <v>NA</v>
      </c>
      <c r="X79" s="98" t="str">
        <f>BaseDeCalcul!U82</f>
        <v>C</v>
      </c>
      <c r="Y79" s="98" t="str">
        <f>BaseDeCalcul!V82</f>
        <v>NA</v>
      </c>
      <c r="Z79" s="98" t="str">
        <f>BaseDeCalcul!W82</f>
        <v>NA</v>
      </c>
      <c r="AA79" s="98" t="str">
        <f>BaseDeCalcul!X82</f>
        <v>C</v>
      </c>
      <c r="AB79" s="98" t="str">
        <f>BaseDeCalcul!Y82</f>
        <v>C</v>
      </c>
      <c r="AC79" s="98" t="str">
        <f>BaseDeCalcul!Z82</f>
        <v>C</v>
      </c>
      <c r="AD79" s="98" t="str">
        <f>BaseDeCalcul!AA82</f>
        <v>C</v>
      </c>
      <c r="AE79" s="98" t="str">
        <f>BaseDeCalcul!AB82</f>
        <v>NT</v>
      </c>
      <c r="AF79" s="98" t="str">
        <f>BaseDeCalcul!AC82</f>
        <v>NA</v>
      </c>
      <c r="AG79" s="98" t="str">
        <f>BaseDeCalcul!AD82</f>
        <v>C</v>
      </c>
      <c r="AH79" s="98" t="str">
        <f>BaseDeCalcul!AE82</f>
        <v>C</v>
      </c>
      <c r="AI79" s="98" t="str">
        <f>BaseDeCalcul!AF82</f>
        <v>C</v>
      </c>
      <c r="AJ79" s="98" t="str">
        <f>BaseDeCalcul!AG82</f>
        <v>C</v>
      </c>
      <c r="AK79" s="98" t="str">
        <f>BaseDeCalcul!AH82</f>
        <v>C</v>
      </c>
      <c r="AL79" s="98" t="str">
        <f>BaseDeCalcul!AI82</f>
        <v>NA</v>
      </c>
      <c r="AM79" s="98" t="str">
        <f>BaseDeCalcul!AJ82</f>
        <v>C</v>
      </c>
      <c r="AN79" s="98" t="str">
        <f>BaseDeCalcul!AK82</f>
        <v>C</v>
      </c>
      <c r="AO79" s="98" t="str">
        <f>BaseDeCalcul!AL82</f>
        <v>NA</v>
      </c>
      <c r="AP79" s="98" t="str">
        <f>BaseDeCalcul!AM82</f>
        <v>NA</v>
      </c>
      <c r="AQ79" s="98" t="str">
        <f>BaseDeCalcul!AN82</f>
        <v>NA</v>
      </c>
      <c r="AR79" s="98" t="str">
        <f>BaseDeCalcul!AO82</f>
        <v>NT</v>
      </c>
      <c r="AS79" s="98" t="str">
        <f>BaseDeCalcul!AP82</f>
        <v>NT</v>
      </c>
      <c r="AT79" s="98" t="str">
        <f>BaseDeCalcul!AQ82</f>
        <v>NT</v>
      </c>
      <c r="AU79" s="99" t="str">
        <f>BaseDeCalcul!AV82</f>
        <v>NC</v>
      </c>
    </row>
    <row r="80" spans="1:47" ht="45" customHeight="1">
      <c r="A80" s="6">
        <v>10</v>
      </c>
      <c r="B80" s="94" t="str">
        <f>Criteres!B80</f>
        <v>Présentation</v>
      </c>
      <c r="C80" s="92">
        <f>BaseDeCalcul!AR83</f>
        <v>77</v>
      </c>
      <c r="D80" s="92" t="str">
        <f>BaseDeCalcul!B83</f>
        <v>10.8</v>
      </c>
      <c r="E80" s="95" t="str">
        <f>Criteres!E80</f>
        <v>Pour chaque page web, les contenus cachés ont-ils vocation à être ignorés par les technologies d'assistance ?</v>
      </c>
      <c r="F80" s="92" t="str">
        <f>Criteres!D80</f>
        <v>A</v>
      </c>
      <c r="G80" s="98" t="str">
        <f>BaseDeCalcul!D83</f>
        <v>C</v>
      </c>
      <c r="H80" s="98" t="str">
        <f>BaseDeCalcul!E83</f>
        <v>C</v>
      </c>
      <c r="I80" s="98" t="str">
        <f>BaseDeCalcul!F83</f>
        <v>NA</v>
      </c>
      <c r="J80" s="98" t="str">
        <f>BaseDeCalcul!G83</f>
        <v>NC</v>
      </c>
      <c r="K80" s="98" t="str">
        <f>BaseDeCalcul!H83</f>
        <v>C</v>
      </c>
      <c r="L80" s="98" t="str">
        <f>BaseDeCalcul!I83</f>
        <v>C</v>
      </c>
      <c r="M80" s="98" t="str">
        <f>BaseDeCalcul!J83</f>
        <v>C</v>
      </c>
      <c r="N80" s="98" t="str">
        <f>BaseDeCalcul!K83</f>
        <v>C</v>
      </c>
      <c r="O80" s="98" t="str">
        <f>BaseDeCalcul!L83</f>
        <v>C</v>
      </c>
      <c r="P80" s="98" t="str">
        <f>BaseDeCalcul!M83</f>
        <v>C</v>
      </c>
      <c r="Q80" s="98" t="str">
        <f>BaseDeCalcul!N83</f>
        <v>NT</v>
      </c>
      <c r="R80" s="98" t="str">
        <f>BaseDeCalcul!O83</f>
        <v>C</v>
      </c>
      <c r="S80" s="98" t="str">
        <f>BaseDeCalcul!P83</f>
        <v>NA</v>
      </c>
      <c r="T80" s="98" t="str">
        <f>BaseDeCalcul!Q83</f>
        <v>NA</v>
      </c>
      <c r="U80" s="98" t="str">
        <f>BaseDeCalcul!R83</f>
        <v>C</v>
      </c>
      <c r="V80" s="98" t="str">
        <f>BaseDeCalcul!S83</f>
        <v>NA</v>
      </c>
      <c r="W80" s="98" t="str">
        <f>BaseDeCalcul!T83</f>
        <v>NA</v>
      </c>
      <c r="X80" s="98" t="str">
        <f>BaseDeCalcul!U83</f>
        <v>NA</v>
      </c>
      <c r="Y80" s="98" t="str">
        <f>BaseDeCalcul!V83</f>
        <v>NA</v>
      </c>
      <c r="Z80" s="98" t="str">
        <f>BaseDeCalcul!W83</f>
        <v>NA</v>
      </c>
      <c r="AA80" s="98" t="str">
        <f>BaseDeCalcul!X83</f>
        <v>C</v>
      </c>
      <c r="AB80" s="98" t="str">
        <f>BaseDeCalcul!Y83</f>
        <v>NA</v>
      </c>
      <c r="AC80" s="98" t="str">
        <f>BaseDeCalcul!Z83</f>
        <v>C</v>
      </c>
      <c r="AD80" s="98" t="str">
        <f>BaseDeCalcul!AA83</f>
        <v>C</v>
      </c>
      <c r="AE80" s="98" t="str">
        <f>BaseDeCalcul!AB83</f>
        <v>NT</v>
      </c>
      <c r="AF80" s="98" t="str">
        <f>BaseDeCalcul!AC83</f>
        <v>NA</v>
      </c>
      <c r="AG80" s="98" t="str">
        <f>BaseDeCalcul!AD83</f>
        <v>NA</v>
      </c>
      <c r="AH80" s="98" t="str">
        <f>BaseDeCalcul!AE83</f>
        <v>C</v>
      </c>
      <c r="AI80" s="98" t="str">
        <f>BaseDeCalcul!AF83</f>
        <v>C</v>
      </c>
      <c r="AJ80" s="98" t="str">
        <f>BaseDeCalcul!AG83</f>
        <v>C</v>
      </c>
      <c r="AK80" s="98" t="str">
        <f>BaseDeCalcul!AH83</f>
        <v>NA</v>
      </c>
      <c r="AL80" s="98" t="str">
        <f>BaseDeCalcul!AI83</f>
        <v>NA</v>
      </c>
      <c r="AM80" s="98" t="str">
        <f>BaseDeCalcul!AJ83</f>
        <v>NA</v>
      </c>
      <c r="AN80" s="98" t="str">
        <f>BaseDeCalcul!AK83</f>
        <v>C</v>
      </c>
      <c r="AO80" s="98" t="str">
        <f>BaseDeCalcul!AL83</f>
        <v>NA</v>
      </c>
      <c r="AP80" s="98" t="str">
        <f>BaseDeCalcul!AM83</f>
        <v>NA</v>
      </c>
      <c r="AQ80" s="98" t="str">
        <f>BaseDeCalcul!AN83</f>
        <v>NA</v>
      </c>
      <c r="AR80" s="98" t="str">
        <f>BaseDeCalcul!AO83</f>
        <v>NT</v>
      </c>
      <c r="AS80" s="98" t="str">
        <f>BaseDeCalcul!AP83</f>
        <v>NT</v>
      </c>
      <c r="AT80" s="98" t="str">
        <f>BaseDeCalcul!AQ83</f>
        <v>NT</v>
      </c>
      <c r="AU80" s="99" t="str">
        <f>BaseDeCalcul!AV83</f>
        <v>NC</v>
      </c>
    </row>
    <row r="81" spans="1:47" ht="45" customHeight="1">
      <c r="A81" s="6">
        <v>10</v>
      </c>
      <c r="B81" s="94" t="str">
        <f>Criteres!B81</f>
        <v>Présentation</v>
      </c>
      <c r="C81" s="92">
        <f>BaseDeCalcul!AR84</f>
        <v>78</v>
      </c>
      <c r="D81" s="92" t="str">
        <f>BaseDeCalcul!B84</f>
        <v>10.9</v>
      </c>
      <c r="E81" s="95" t="str">
        <f>Criteres!E81</f>
        <v>Dans chaque page web, l'information ne doit pas être donnée uniquement par la forme, taille ou position. Cette règle est-elle respectée ?</v>
      </c>
      <c r="F81" s="92" t="str">
        <f>Criteres!D81</f>
        <v>A</v>
      </c>
      <c r="G81" s="98" t="str">
        <f>BaseDeCalcul!D84</f>
        <v>NA</v>
      </c>
      <c r="H81" s="98" t="str">
        <f>BaseDeCalcul!E84</f>
        <v>NA</v>
      </c>
      <c r="I81" s="98" t="str">
        <f>BaseDeCalcul!F84</f>
        <v>NA</v>
      </c>
      <c r="J81" s="98" t="str">
        <f>BaseDeCalcul!G84</f>
        <v>NA</v>
      </c>
      <c r="K81" s="98" t="str">
        <f>BaseDeCalcul!H84</f>
        <v>NA</v>
      </c>
      <c r="L81" s="98" t="str">
        <f>BaseDeCalcul!I84</f>
        <v>NA</v>
      </c>
      <c r="M81" s="98" t="str">
        <f>BaseDeCalcul!J84</f>
        <v>NA</v>
      </c>
      <c r="N81" s="98" t="str">
        <f>BaseDeCalcul!K84</f>
        <v>NA</v>
      </c>
      <c r="O81" s="98" t="str">
        <f>BaseDeCalcul!L84</f>
        <v>NA</v>
      </c>
      <c r="P81" s="98" t="str">
        <f>BaseDeCalcul!M84</f>
        <v>NA</v>
      </c>
      <c r="Q81" s="98" t="str">
        <f>BaseDeCalcul!N84</f>
        <v>NT</v>
      </c>
      <c r="R81" s="98" t="str">
        <f>BaseDeCalcul!O84</f>
        <v>NA</v>
      </c>
      <c r="S81" s="98" t="str">
        <f>BaseDeCalcul!P84</f>
        <v>NA</v>
      </c>
      <c r="T81" s="98" t="str">
        <f>BaseDeCalcul!Q84</f>
        <v>NA</v>
      </c>
      <c r="U81" s="98" t="str">
        <f>BaseDeCalcul!R84</f>
        <v>NA</v>
      </c>
      <c r="V81" s="98" t="str">
        <f>BaseDeCalcul!S84</f>
        <v>NA</v>
      </c>
      <c r="W81" s="98" t="str">
        <f>BaseDeCalcul!T84</f>
        <v>NA</v>
      </c>
      <c r="X81" s="98" t="str">
        <f>BaseDeCalcul!U84</f>
        <v>NA</v>
      </c>
      <c r="Y81" s="98" t="str">
        <f>BaseDeCalcul!V84</f>
        <v>NA</v>
      </c>
      <c r="Z81" s="98" t="str">
        <f>BaseDeCalcul!W84</f>
        <v>NA</v>
      </c>
      <c r="AA81" s="98" t="str">
        <f>BaseDeCalcul!X84</f>
        <v>NA</v>
      </c>
      <c r="AB81" s="98" t="str">
        <f>BaseDeCalcul!Y84</f>
        <v>NA</v>
      </c>
      <c r="AC81" s="98" t="str">
        <f>BaseDeCalcul!Z84</f>
        <v>NA</v>
      </c>
      <c r="AD81" s="98" t="str">
        <f>BaseDeCalcul!AA84</f>
        <v>NA</v>
      </c>
      <c r="AE81" s="98" t="str">
        <f>BaseDeCalcul!AB84</f>
        <v>NT</v>
      </c>
      <c r="AF81" s="98" t="str">
        <f>BaseDeCalcul!AC84</f>
        <v>NA</v>
      </c>
      <c r="AG81" s="98" t="str">
        <f>BaseDeCalcul!AD84</f>
        <v>NA</v>
      </c>
      <c r="AH81" s="98" t="str">
        <f>BaseDeCalcul!AE84</f>
        <v>NA</v>
      </c>
      <c r="AI81" s="98" t="str">
        <f>BaseDeCalcul!AF84</f>
        <v>NA</v>
      </c>
      <c r="AJ81" s="98" t="str">
        <f>BaseDeCalcul!AG84</f>
        <v>NA</v>
      </c>
      <c r="AK81" s="98" t="str">
        <f>BaseDeCalcul!AH84</f>
        <v>NA</v>
      </c>
      <c r="AL81" s="98" t="str">
        <f>BaseDeCalcul!AI84</f>
        <v>NA</v>
      </c>
      <c r="AM81" s="98" t="str">
        <f>BaseDeCalcul!AJ84</f>
        <v>NA</v>
      </c>
      <c r="AN81" s="98" t="str">
        <f>BaseDeCalcul!AK84</f>
        <v>NA</v>
      </c>
      <c r="AO81" s="98" t="str">
        <f>BaseDeCalcul!AL84</f>
        <v>NA</v>
      </c>
      <c r="AP81" s="98" t="str">
        <f>BaseDeCalcul!AM84</f>
        <v>NA</v>
      </c>
      <c r="AQ81" s="98" t="str">
        <f>BaseDeCalcul!AN84</f>
        <v>NA</v>
      </c>
      <c r="AR81" s="98" t="str">
        <f>BaseDeCalcul!AO84</f>
        <v>NT</v>
      </c>
      <c r="AS81" s="98" t="str">
        <f>BaseDeCalcul!AP84</f>
        <v>NT</v>
      </c>
      <c r="AT81" s="98" t="str">
        <f>BaseDeCalcul!AQ84</f>
        <v>NT</v>
      </c>
      <c r="AU81" s="99" t="str">
        <f>BaseDeCalcul!AV84</f>
        <v>NA</v>
      </c>
    </row>
    <row r="82" spans="1:47" ht="45" customHeight="1">
      <c r="A82" s="6">
        <v>10</v>
      </c>
      <c r="B82" s="94" t="str">
        <f>Criteres!B82</f>
        <v>Présentation</v>
      </c>
      <c r="C82" s="92">
        <f>BaseDeCalcul!AR85</f>
        <v>79</v>
      </c>
      <c r="D82" s="92" t="str">
        <f>BaseDeCalcul!B85</f>
        <v>10.10</v>
      </c>
      <c r="E82" s="95" t="str">
        <f>Criteres!E82</f>
        <v>Dans chaque page web, l'information ne doit pas être donnée par la forme, taille ou position uniquement. Cette règle est-elle implémentée de façon pertinente ?</v>
      </c>
      <c r="F82" s="92" t="str">
        <f>Criteres!D82</f>
        <v>A</v>
      </c>
      <c r="G82" s="98" t="str">
        <f>BaseDeCalcul!D85</f>
        <v>NA</v>
      </c>
      <c r="H82" s="98" t="str">
        <f>BaseDeCalcul!E85</f>
        <v>NA</v>
      </c>
      <c r="I82" s="98" t="str">
        <f>BaseDeCalcul!F85</f>
        <v>NA</v>
      </c>
      <c r="J82" s="98" t="str">
        <f>BaseDeCalcul!G85</f>
        <v>NA</v>
      </c>
      <c r="K82" s="98" t="str">
        <f>BaseDeCalcul!H85</f>
        <v>NA</v>
      </c>
      <c r="L82" s="98" t="str">
        <f>BaseDeCalcul!I85</f>
        <v>NA</v>
      </c>
      <c r="M82" s="98" t="str">
        <f>BaseDeCalcul!J85</f>
        <v>NA</v>
      </c>
      <c r="N82" s="98" t="str">
        <f>BaseDeCalcul!K85</f>
        <v>NA</v>
      </c>
      <c r="O82" s="98" t="str">
        <f>BaseDeCalcul!L85</f>
        <v>NA</v>
      </c>
      <c r="P82" s="98" t="str">
        <f>BaseDeCalcul!M85</f>
        <v>NA</v>
      </c>
      <c r="Q82" s="98" t="str">
        <f>BaseDeCalcul!N85</f>
        <v>NT</v>
      </c>
      <c r="R82" s="98" t="str">
        <f>BaseDeCalcul!O85</f>
        <v>NA</v>
      </c>
      <c r="S82" s="98" t="str">
        <f>BaseDeCalcul!P85</f>
        <v>NA</v>
      </c>
      <c r="T82" s="98" t="str">
        <f>BaseDeCalcul!Q85</f>
        <v>NA</v>
      </c>
      <c r="U82" s="98" t="str">
        <f>BaseDeCalcul!R85</f>
        <v>NA</v>
      </c>
      <c r="V82" s="98" t="str">
        <f>BaseDeCalcul!S85</f>
        <v>NA</v>
      </c>
      <c r="W82" s="98" t="str">
        <f>BaseDeCalcul!T85</f>
        <v>NA</v>
      </c>
      <c r="X82" s="98" t="str">
        <f>BaseDeCalcul!U85</f>
        <v>NA</v>
      </c>
      <c r="Y82" s="98" t="str">
        <f>BaseDeCalcul!V85</f>
        <v>NA</v>
      </c>
      <c r="Z82" s="98" t="str">
        <f>BaseDeCalcul!W85</f>
        <v>NA</v>
      </c>
      <c r="AA82" s="98" t="str">
        <f>BaseDeCalcul!X85</f>
        <v>NA</v>
      </c>
      <c r="AB82" s="98" t="str">
        <f>BaseDeCalcul!Y85</f>
        <v>NA</v>
      </c>
      <c r="AC82" s="98" t="str">
        <f>BaseDeCalcul!Z85</f>
        <v>NA</v>
      </c>
      <c r="AD82" s="98" t="str">
        <f>BaseDeCalcul!AA85</f>
        <v>NA</v>
      </c>
      <c r="AE82" s="98" t="str">
        <f>BaseDeCalcul!AB85</f>
        <v>NT</v>
      </c>
      <c r="AF82" s="98" t="str">
        <f>BaseDeCalcul!AC85</f>
        <v>NA</v>
      </c>
      <c r="AG82" s="98" t="str">
        <f>BaseDeCalcul!AD85</f>
        <v>NA</v>
      </c>
      <c r="AH82" s="98" t="str">
        <f>BaseDeCalcul!AE85</f>
        <v>NA</v>
      </c>
      <c r="AI82" s="98" t="str">
        <f>BaseDeCalcul!AF85</f>
        <v>NA</v>
      </c>
      <c r="AJ82" s="98" t="str">
        <f>BaseDeCalcul!AG85</f>
        <v>NA</v>
      </c>
      <c r="AK82" s="98" t="str">
        <f>BaseDeCalcul!AH85</f>
        <v>NA</v>
      </c>
      <c r="AL82" s="98" t="str">
        <f>BaseDeCalcul!AI85</f>
        <v>NA</v>
      </c>
      <c r="AM82" s="98" t="str">
        <f>BaseDeCalcul!AJ85</f>
        <v>NA</v>
      </c>
      <c r="AN82" s="98" t="str">
        <f>BaseDeCalcul!AK85</f>
        <v>NA</v>
      </c>
      <c r="AO82" s="98" t="str">
        <f>BaseDeCalcul!AL85</f>
        <v>NA</v>
      </c>
      <c r="AP82" s="98" t="str">
        <f>BaseDeCalcul!AM85</f>
        <v>NA</v>
      </c>
      <c r="AQ82" s="98" t="str">
        <f>BaseDeCalcul!AN85</f>
        <v>NA</v>
      </c>
      <c r="AR82" s="98" t="str">
        <f>BaseDeCalcul!AO85</f>
        <v>NT</v>
      </c>
      <c r="AS82" s="98" t="str">
        <f>BaseDeCalcul!AP85</f>
        <v>NT</v>
      </c>
      <c r="AT82" s="98" t="str">
        <f>BaseDeCalcul!AQ85</f>
        <v>NT</v>
      </c>
      <c r="AU82" s="99" t="str">
        <f>BaseDeCalcul!AV85</f>
        <v>NA</v>
      </c>
    </row>
    <row r="83" spans="1:47" ht="45" customHeight="1">
      <c r="A83" s="6">
        <v>10</v>
      </c>
      <c r="B83" s="94" t="str">
        <f>Criteres!B83</f>
        <v>Présentation</v>
      </c>
      <c r="C83" s="92">
        <f>BaseDeCalcul!AR86</f>
        <v>80</v>
      </c>
      <c r="D83" s="92" t="str">
        <f>BaseDeCalcul!B86</f>
        <v>10.11</v>
      </c>
      <c r="E83" s="95" t="str">
        <f>Criteres!E83</f>
        <v>Pour chaque page web, les contenus peuvent-ils être présentés sans avoir recours à la fois à un défilement vertical pour une fenêtre ayant une hauteur de 256px ou une largeur de 320px (hors cas particuliers ) ?</v>
      </c>
      <c r="F83" s="92" t="str">
        <f>Criteres!D83</f>
        <v>AA</v>
      </c>
      <c r="G83" s="98" t="str">
        <f>BaseDeCalcul!D86</f>
        <v>C</v>
      </c>
      <c r="H83" s="98" t="str">
        <f>BaseDeCalcul!E86</f>
        <v>C</v>
      </c>
      <c r="I83" s="98" t="str">
        <f>BaseDeCalcul!F86</f>
        <v>C</v>
      </c>
      <c r="J83" s="98" t="str">
        <f>BaseDeCalcul!G86</f>
        <v>C</v>
      </c>
      <c r="K83" s="98" t="str">
        <f>BaseDeCalcul!H86</f>
        <v>C</v>
      </c>
      <c r="L83" s="98" t="str">
        <f>BaseDeCalcul!I86</f>
        <v>C</v>
      </c>
      <c r="M83" s="98" t="str">
        <f>BaseDeCalcul!J86</f>
        <v>C</v>
      </c>
      <c r="N83" s="98" t="str">
        <f>BaseDeCalcul!K86</f>
        <v>C</v>
      </c>
      <c r="O83" s="98" t="str">
        <f>BaseDeCalcul!L86</f>
        <v>C</v>
      </c>
      <c r="P83" s="98" t="str">
        <f>BaseDeCalcul!M86</f>
        <v>C</v>
      </c>
      <c r="Q83" s="98" t="str">
        <f>BaseDeCalcul!N86</f>
        <v>NT</v>
      </c>
      <c r="R83" s="98" t="str">
        <f>BaseDeCalcul!O86</f>
        <v>C</v>
      </c>
      <c r="S83" s="98" t="str">
        <f>BaseDeCalcul!P86</f>
        <v>C</v>
      </c>
      <c r="T83" s="98" t="str">
        <f>BaseDeCalcul!Q86</f>
        <v>NA</v>
      </c>
      <c r="U83" s="98" t="str">
        <f>BaseDeCalcul!R86</f>
        <v>C</v>
      </c>
      <c r="V83" s="98" t="str">
        <f>BaseDeCalcul!S86</f>
        <v>NA</v>
      </c>
      <c r="W83" s="98" t="str">
        <f>BaseDeCalcul!T86</f>
        <v>NA</v>
      </c>
      <c r="X83" s="98" t="str">
        <f>BaseDeCalcul!U86</f>
        <v>C</v>
      </c>
      <c r="Y83" s="98" t="str">
        <f>BaseDeCalcul!V86</f>
        <v>NA</v>
      </c>
      <c r="Z83" s="98" t="str">
        <f>BaseDeCalcul!W86</f>
        <v>NA</v>
      </c>
      <c r="AA83" s="98" t="str">
        <f>BaseDeCalcul!X86</f>
        <v>C</v>
      </c>
      <c r="AB83" s="98" t="str">
        <f>BaseDeCalcul!Y86</f>
        <v>NA</v>
      </c>
      <c r="AC83" s="98" t="str">
        <f>BaseDeCalcul!Z86</f>
        <v>C</v>
      </c>
      <c r="AD83" s="98" t="str">
        <f>BaseDeCalcul!AA86</f>
        <v>C</v>
      </c>
      <c r="AE83" s="98" t="str">
        <f>BaseDeCalcul!AB86</f>
        <v>NT</v>
      </c>
      <c r="AF83" s="98" t="str">
        <f>BaseDeCalcul!AC86</f>
        <v>NA</v>
      </c>
      <c r="AG83" s="98" t="str">
        <f>BaseDeCalcul!AD86</f>
        <v>C</v>
      </c>
      <c r="AH83" s="98" t="str">
        <f>BaseDeCalcul!AE86</f>
        <v>C</v>
      </c>
      <c r="AI83" s="98" t="str">
        <f>BaseDeCalcul!AF86</f>
        <v>C</v>
      </c>
      <c r="AJ83" s="98" t="str">
        <f>BaseDeCalcul!AG86</f>
        <v>C</v>
      </c>
      <c r="AK83" s="98" t="str">
        <f>BaseDeCalcul!AH86</f>
        <v>C</v>
      </c>
      <c r="AL83" s="98" t="str">
        <f>BaseDeCalcul!AI86</f>
        <v>NA</v>
      </c>
      <c r="AM83" s="98" t="str">
        <f>BaseDeCalcul!AJ86</f>
        <v>NA</v>
      </c>
      <c r="AN83" s="98" t="str">
        <f>BaseDeCalcul!AK86</f>
        <v>C</v>
      </c>
      <c r="AO83" s="98" t="str">
        <f>BaseDeCalcul!AL86</f>
        <v>NA</v>
      </c>
      <c r="AP83" s="98" t="str">
        <f>BaseDeCalcul!AM86</f>
        <v>NA</v>
      </c>
      <c r="AQ83" s="98" t="str">
        <f>BaseDeCalcul!AN86</f>
        <v>NA</v>
      </c>
      <c r="AR83" s="98" t="str">
        <f>BaseDeCalcul!AO86</f>
        <v>NT</v>
      </c>
      <c r="AS83" s="98" t="str">
        <f>BaseDeCalcul!AP86</f>
        <v>NT</v>
      </c>
      <c r="AT83" s="98" t="str">
        <f>BaseDeCalcul!AQ86</f>
        <v>NT</v>
      </c>
      <c r="AU83" s="99" t="str">
        <f>BaseDeCalcul!AV86</f>
        <v>C</v>
      </c>
    </row>
    <row r="84" spans="1:47" ht="45" customHeight="1">
      <c r="A84" s="6">
        <v>10</v>
      </c>
      <c r="B84" s="94" t="str">
        <f>Criteres!B84</f>
        <v>Présentation</v>
      </c>
      <c r="C84" s="92">
        <f>BaseDeCalcul!AR87</f>
        <v>81</v>
      </c>
      <c r="D84" s="92" t="str">
        <f>BaseDeCalcul!B87</f>
        <v>10.12</v>
      </c>
      <c r="E84" s="95" t="str">
        <f>Criteres!E84</f>
        <v>Dans chaque page web, les propriétés d'espacement du texte peuvent-elles être redéfinies par l'utilisateur sans perte de contenu ou de fonctionnalité (hors cas particuliers) ?</v>
      </c>
      <c r="F84" s="92" t="str">
        <f>Criteres!D84</f>
        <v>AA</v>
      </c>
      <c r="G84" s="98" t="str">
        <f>BaseDeCalcul!D87</f>
        <v>C</v>
      </c>
      <c r="H84" s="98" t="str">
        <f>BaseDeCalcul!E87</f>
        <v>C</v>
      </c>
      <c r="I84" s="98" t="str">
        <f>BaseDeCalcul!F87</f>
        <v>C</v>
      </c>
      <c r="J84" s="98" t="str">
        <f>BaseDeCalcul!G87</f>
        <v>C</v>
      </c>
      <c r="K84" s="98" t="str">
        <f>BaseDeCalcul!H87</f>
        <v>C</v>
      </c>
      <c r="L84" s="98" t="str">
        <f>BaseDeCalcul!I87</f>
        <v>C</v>
      </c>
      <c r="M84" s="98" t="str">
        <f>BaseDeCalcul!J87</f>
        <v>C</v>
      </c>
      <c r="N84" s="98" t="str">
        <f>BaseDeCalcul!K87</f>
        <v>C</v>
      </c>
      <c r="O84" s="98" t="str">
        <f>BaseDeCalcul!L87</f>
        <v>C</v>
      </c>
      <c r="P84" s="98" t="str">
        <f>BaseDeCalcul!M87</f>
        <v>C</v>
      </c>
      <c r="Q84" s="98" t="str">
        <f>BaseDeCalcul!N87</f>
        <v>NT</v>
      </c>
      <c r="R84" s="98" t="str">
        <f>BaseDeCalcul!O87</f>
        <v>C</v>
      </c>
      <c r="S84" s="98" t="str">
        <f>BaseDeCalcul!P87</f>
        <v>C</v>
      </c>
      <c r="T84" s="98" t="str">
        <f>BaseDeCalcul!Q87</f>
        <v>NA</v>
      </c>
      <c r="U84" s="98" t="str">
        <f>BaseDeCalcul!R87</f>
        <v>C</v>
      </c>
      <c r="V84" s="98" t="str">
        <f>BaseDeCalcul!S87</f>
        <v>NA</v>
      </c>
      <c r="W84" s="98" t="str">
        <f>BaseDeCalcul!T87</f>
        <v>NA</v>
      </c>
      <c r="X84" s="98" t="str">
        <f>BaseDeCalcul!U87</f>
        <v>NC</v>
      </c>
      <c r="Y84" s="98" t="str">
        <f>BaseDeCalcul!V87</f>
        <v>NA</v>
      </c>
      <c r="Z84" s="98" t="str">
        <f>BaseDeCalcul!W87</f>
        <v>NA</v>
      </c>
      <c r="AA84" s="98" t="str">
        <f>BaseDeCalcul!X87</f>
        <v>C</v>
      </c>
      <c r="AB84" s="98" t="str">
        <f>BaseDeCalcul!Y87</f>
        <v>NA</v>
      </c>
      <c r="AC84" s="98" t="str">
        <f>BaseDeCalcul!Z87</f>
        <v>C</v>
      </c>
      <c r="AD84" s="98" t="str">
        <f>BaseDeCalcul!AA87</f>
        <v>C</v>
      </c>
      <c r="AE84" s="98" t="str">
        <f>BaseDeCalcul!AB87</f>
        <v>NT</v>
      </c>
      <c r="AF84" s="98" t="str">
        <f>BaseDeCalcul!AC87</f>
        <v>NA</v>
      </c>
      <c r="AG84" s="98" t="str">
        <f>BaseDeCalcul!AD87</f>
        <v>C</v>
      </c>
      <c r="AH84" s="98" t="str">
        <f>BaseDeCalcul!AE87</f>
        <v>C</v>
      </c>
      <c r="AI84" s="98" t="str">
        <f>BaseDeCalcul!AF87</f>
        <v>C</v>
      </c>
      <c r="AJ84" s="98" t="str">
        <f>BaseDeCalcul!AG87</f>
        <v>C</v>
      </c>
      <c r="AK84" s="98" t="str">
        <f>BaseDeCalcul!AH87</f>
        <v>C</v>
      </c>
      <c r="AL84" s="98" t="str">
        <f>BaseDeCalcul!AI87</f>
        <v>NA</v>
      </c>
      <c r="AM84" s="98" t="str">
        <f>BaseDeCalcul!AJ87</f>
        <v>NA</v>
      </c>
      <c r="AN84" s="98" t="str">
        <f>BaseDeCalcul!AK87</f>
        <v>C</v>
      </c>
      <c r="AO84" s="98" t="str">
        <f>BaseDeCalcul!AL87</f>
        <v>NA</v>
      </c>
      <c r="AP84" s="98" t="str">
        <f>BaseDeCalcul!AM87</f>
        <v>NA</v>
      </c>
      <c r="AQ84" s="98" t="str">
        <f>BaseDeCalcul!AN87</f>
        <v>NA</v>
      </c>
      <c r="AR84" s="98" t="str">
        <f>BaseDeCalcul!AO87</f>
        <v>NT</v>
      </c>
      <c r="AS84" s="98" t="str">
        <f>BaseDeCalcul!AP87</f>
        <v>NT</v>
      </c>
      <c r="AT84" s="98" t="str">
        <f>BaseDeCalcul!AQ87</f>
        <v>NT</v>
      </c>
      <c r="AU84" s="99" t="str">
        <f>BaseDeCalcul!AV87</f>
        <v>NC</v>
      </c>
    </row>
    <row r="85" spans="1:47" ht="42">
      <c r="A85" s="6">
        <v>10</v>
      </c>
      <c r="B85" s="94" t="str">
        <f>Criteres!B85</f>
        <v>Présentation</v>
      </c>
      <c r="C85" s="92">
        <f>BaseDeCalcul!AR88</f>
        <v>82</v>
      </c>
      <c r="D85" s="92" t="str">
        <f>BaseDeCalcul!B88</f>
        <v>10.13</v>
      </c>
      <c r="E85" s="95" t="str">
        <f>Criteres!E85</f>
        <v>Dans chaque page web, les contenus additionnels apparaissant à la prise de focus ou au survol d'un composant d'interface sont-ils contrôlables par l'utilisateur (hors cas particuliers ) ?</v>
      </c>
      <c r="F85" s="92" t="str">
        <f>Criteres!D85</f>
        <v>AA</v>
      </c>
      <c r="G85" s="98" t="str">
        <f>BaseDeCalcul!D88</f>
        <v>NC</v>
      </c>
      <c r="H85" s="98" t="str">
        <f>BaseDeCalcul!E88</f>
        <v>NA</v>
      </c>
      <c r="I85" s="98" t="str">
        <f>BaseDeCalcul!F88</f>
        <v>NA</v>
      </c>
      <c r="J85" s="98" t="str">
        <f>BaseDeCalcul!G88</f>
        <v>NA</v>
      </c>
      <c r="K85" s="98" t="str">
        <f>BaseDeCalcul!H88</f>
        <v>NA</v>
      </c>
      <c r="L85" s="98" t="str">
        <f>BaseDeCalcul!I88</f>
        <v>NA</v>
      </c>
      <c r="M85" s="98" t="str">
        <f>BaseDeCalcul!J88</f>
        <v>NA</v>
      </c>
      <c r="N85" s="98" t="str">
        <f>BaseDeCalcul!K88</f>
        <v>NA</v>
      </c>
      <c r="O85" s="98" t="str">
        <f>BaseDeCalcul!L88</f>
        <v>NA</v>
      </c>
      <c r="P85" s="98" t="str">
        <f>BaseDeCalcul!M88</f>
        <v>NA</v>
      </c>
      <c r="Q85" s="98" t="str">
        <f>BaseDeCalcul!N88</f>
        <v>NT</v>
      </c>
      <c r="R85" s="98" t="str">
        <f>BaseDeCalcul!O88</f>
        <v>NA</v>
      </c>
      <c r="S85" s="98" t="str">
        <f>BaseDeCalcul!P88</f>
        <v>NA</v>
      </c>
      <c r="T85" s="98" t="str">
        <f>BaseDeCalcul!Q88</f>
        <v>NA</v>
      </c>
      <c r="U85" s="98" t="str">
        <f>BaseDeCalcul!R88</f>
        <v>NA</v>
      </c>
      <c r="V85" s="98" t="str">
        <f>BaseDeCalcul!S88</f>
        <v>NA</v>
      </c>
      <c r="W85" s="98" t="str">
        <f>BaseDeCalcul!T88</f>
        <v>NA</v>
      </c>
      <c r="X85" s="98" t="str">
        <f>BaseDeCalcul!U88</f>
        <v>NA</v>
      </c>
      <c r="Y85" s="98" t="str">
        <f>BaseDeCalcul!V88</f>
        <v>NA</v>
      </c>
      <c r="Z85" s="98" t="str">
        <f>BaseDeCalcul!W88</f>
        <v>NA</v>
      </c>
      <c r="AA85" s="98" t="str">
        <f>BaseDeCalcul!X88</f>
        <v>NA</v>
      </c>
      <c r="AB85" s="98" t="str">
        <f>BaseDeCalcul!Y88</f>
        <v>NA</v>
      </c>
      <c r="AC85" s="98" t="str">
        <f>BaseDeCalcul!Z88</f>
        <v>NA</v>
      </c>
      <c r="AD85" s="98" t="str">
        <f>BaseDeCalcul!AA88</f>
        <v>NA</v>
      </c>
      <c r="AE85" s="98" t="str">
        <f>BaseDeCalcul!AB88</f>
        <v>NT</v>
      </c>
      <c r="AF85" s="98" t="str">
        <f>BaseDeCalcul!AC88</f>
        <v>NA</v>
      </c>
      <c r="AG85" s="98" t="str">
        <f>BaseDeCalcul!AD88</f>
        <v>NA</v>
      </c>
      <c r="AH85" s="98" t="str">
        <f>BaseDeCalcul!AE88</f>
        <v>NA</v>
      </c>
      <c r="AI85" s="98" t="str">
        <f>BaseDeCalcul!AF88</f>
        <v>NA</v>
      </c>
      <c r="AJ85" s="98" t="str">
        <f>BaseDeCalcul!AG88</f>
        <v>NA</v>
      </c>
      <c r="AK85" s="98" t="str">
        <f>BaseDeCalcul!AH88</f>
        <v>NA</v>
      </c>
      <c r="AL85" s="98" t="str">
        <f>BaseDeCalcul!AI88</f>
        <v>NA</v>
      </c>
      <c r="AM85" s="98" t="str">
        <f>BaseDeCalcul!AJ88</f>
        <v>NA</v>
      </c>
      <c r="AN85" s="98" t="str">
        <f>BaseDeCalcul!AK88</f>
        <v>NA</v>
      </c>
      <c r="AO85" s="98" t="str">
        <f>BaseDeCalcul!AL88</f>
        <v>NA</v>
      </c>
      <c r="AP85" s="98" t="str">
        <f>BaseDeCalcul!AM88</f>
        <v>NA</v>
      </c>
      <c r="AQ85" s="98" t="str">
        <f>BaseDeCalcul!AN88</f>
        <v>NA</v>
      </c>
      <c r="AR85" s="98" t="str">
        <f>BaseDeCalcul!AO88</f>
        <v>NT</v>
      </c>
      <c r="AS85" s="98" t="str">
        <f>BaseDeCalcul!AP88</f>
        <v>NT</v>
      </c>
      <c r="AT85" s="98" t="str">
        <f>BaseDeCalcul!AQ88</f>
        <v>NT</v>
      </c>
      <c r="AU85" s="99" t="str">
        <f>BaseDeCalcul!AV88</f>
        <v>NC</v>
      </c>
    </row>
    <row r="86" spans="1:47" ht="45" customHeight="1">
      <c r="A86" s="6">
        <v>10</v>
      </c>
      <c r="B86" s="94" t="str">
        <f>Criteres!B86</f>
        <v>Présentation</v>
      </c>
      <c r="C86" s="92">
        <f>BaseDeCalcul!AR89</f>
        <v>83</v>
      </c>
      <c r="D86" s="92" t="str">
        <f>BaseDeCalcul!B89</f>
        <v>10.14</v>
      </c>
      <c r="E86" s="95" t="str">
        <f>Criteres!E86</f>
        <v>Dans chaque page web, les contenus additionnels apparaissant via les styles CSS uniquement peuvent-ils être rendus visibles au clavier et par tout dispositif de pointage ?</v>
      </c>
      <c r="F86" s="92" t="str">
        <f>Criteres!D86</f>
        <v>A</v>
      </c>
      <c r="G86" s="98" t="str">
        <f>BaseDeCalcul!D89</f>
        <v>C</v>
      </c>
      <c r="H86" s="98" t="str">
        <f>BaseDeCalcul!E89</f>
        <v>NA</v>
      </c>
      <c r="I86" s="98" t="str">
        <f>BaseDeCalcul!F89</f>
        <v>NA</v>
      </c>
      <c r="J86" s="98" t="str">
        <f>BaseDeCalcul!G89</f>
        <v>NA</v>
      </c>
      <c r="K86" s="98" t="str">
        <f>BaseDeCalcul!H89</f>
        <v>NA</v>
      </c>
      <c r="L86" s="98" t="str">
        <f>BaseDeCalcul!I89</f>
        <v>NA</v>
      </c>
      <c r="M86" s="98" t="str">
        <f>BaseDeCalcul!J89</f>
        <v>NA</v>
      </c>
      <c r="N86" s="98" t="str">
        <f>BaseDeCalcul!K89</f>
        <v>NA</v>
      </c>
      <c r="O86" s="98" t="str">
        <f>BaseDeCalcul!L89</f>
        <v>NA</v>
      </c>
      <c r="P86" s="98" t="str">
        <f>BaseDeCalcul!M89</f>
        <v>NA</v>
      </c>
      <c r="Q86" s="98" t="str">
        <f>BaseDeCalcul!N89</f>
        <v>NT</v>
      </c>
      <c r="R86" s="98" t="str">
        <f>BaseDeCalcul!O89</f>
        <v>NA</v>
      </c>
      <c r="S86" s="98" t="str">
        <f>BaseDeCalcul!P89</f>
        <v>NA</v>
      </c>
      <c r="T86" s="98" t="str">
        <f>BaseDeCalcul!Q89</f>
        <v>NA</v>
      </c>
      <c r="U86" s="98" t="str">
        <f>BaseDeCalcul!R89</f>
        <v>NA</v>
      </c>
      <c r="V86" s="98" t="str">
        <f>BaseDeCalcul!S89</f>
        <v>NA</v>
      </c>
      <c r="W86" s="98" t="str">
        <f>BaseDeCalcul!T89</f>
        <v>NA</v>
      </c>
      <c r="X86" s="98" t="str">
        <f>BaseDeCalcul!U89</f>
        <v>NA</v>
      </c>
      <c r="Y86" s="98" t="str">
        <f>BaseDeCalcul!V89</f>
        <v>NA</v>
      </c>
      <c r="Z86" s="98" t="str">
        <f>BaseDeCalcul!W89</f>
        <v>NA</v>
      </c>
      <c r="AA86" s="98" t="str">
        <f>BaseDeCalcul!X89</f>
        <v>NA</v>
      </c>
      <c r="AB86" s="98" t="str">
        <f>BaseDeCalcul!Y89</f>
        <v>NA</v>
      </c>
      <c r="AC86" s="98" t="str">
        <f>BaseDeCalcul!Z89</f>
        <v>NA</v>
      </c>
      <c r="AD86" s="98" t="str">
        <f>BaseDeCalcul!AA89</f>
        <v>NA</v>
      </c>
      <c r="AE86" s="98" t="str">
        <f>BaseDeCalcul!AB89</f>
        <v>NT</v>
      </c>
      <c r="AF86" s="98" t="str">
        <f>BaseDeCalcul!AC89</f>
        <v>NA</v>
      </c>
      <c r="AG86" s="98" t="str">
        <f>BaseDeCalcul!AD89</f>
        <v>NA</v>
      </c>
      <c r="AH86" s="98" t="str">
        <f>BaseDeCalcul!AE89</f>
        <v>NA</v>
      </c>
      <c r="AI86" s="98" t="str">
        <f>BaseDeCalcul!AF89</f>
        <v>NA</v>
      </c>
      <c r="AJ86" s="98" t="str">
        <f>BaseDeCalcul!AG89</f>
        <v>NA</v>
      </c>
      <c r="AK86" s="98" t="str">
        <f>BaseDeCalcul!AH89</f>
        <v>NA</v>
      </c>
      <c r="AL86" s="98" t="str">
        <f>BaseDeCalcul!AI89</f>
        <v>NA</v>
      </c>
      <c r="AM86" s="98" t="str">
        <f>BaseDeCalcul!AJ89</f>
        <v>NA</v>
      </c>
      <c r="AN86" s="98" t="str">
        <f>BaseDeCalcul!AK89</f>
        <v>NA</v>
      </c>
      <c r="AO86" s="98" t="str">
        <f>BaseDeCalcul!AL89</f>
        <v>NA</v>
      </c>
      <c r="AP86" s="98" t="str">
        <f>BaseDeCalcul!AM89</f>
        <v>NA</v>
      </c>
      <c r="AQ86" s="98" t="str">
        <f>BaseDeCalcul!AN89</f>
        <v>NA</v>
      </c>
      <c r="AR86" s="98" t="str">
        <f>BaseDeCalcul!AO89</f>
        <v>NT</v>
      </c>
      <c r="AS86" s="98" t="str">
        <f>BaseDeCalcul!AP89</f>
        <v>NT</v>
      </c>
      <c r="AT86" s="98" t="str">
        <f>BaseDeCalcul!AQ89</f>
        <v>NT</v>
      </c>
      <c r="AU86" s="99" t="str">
        <f>BaseDeCalcul!AV89</f>
        <v>C</v>
      </c>
    </row>
    <row r="87" spans="1:47" ht="45" customHeight="1">
      <c r="A87" s="6">
        <v>10</v>
      </c>
      <c r="B87" s="94" t="str">
        <f>Criteres!B87</f>
        <v>Présentation</v>
      </c>
      <c r="C87" s="92">
        <f>BaseDeCalcul!AR90</f>
        <v>84</v>
      </c>
      <c r="D87" s="92" t="str">
        <f>BaseDeCalcul!B90</f>
        <v>10.15</v>
      </c>
      <c r="E87" s="95" t="str">
        <f>Criteres!E87</f>
        <v>Dans chaque page Web, le choix de la couleur de fond et de police du texte est-il contrôlable par l'utilisateur ?</v>
      </c>
      <c r="F87" s="92" t="str">
        <f>Criteres!D87</f>
        <v>AAA</v>
      </c>
      <c r="G87" s="98" t="str">
        <f>BaseDeCalcul!D90</f>
        <v>NT</v>
      </c>
      <c r="H87" s="98" t="str">
        <f>BaseDeCalcul!E90</f>
        <v>NT</v>
      </c>
      <c r="I87" s="98" t="str">
        <f>BaseDeCalcul!F90</f>
        <v>NT</v>
      </c>
      <c r="J87" s="98" t="str">
        <f>BaseDeCalcul!G90</f>
        <v>NT</v>
      </c>
      <c r="K87" s="98" t="str">
        <f>BaseDeCalcul!H90</f>
        <v>NT</v>
      </c>
      <c r="L87" s="98" t="str">
        <f>BaseDeCalcul!I90</f>
        <v>NT</v>
      </c>
      <c r="M87" s="98" t="str">
        <f>BaseDeCalcul!J90</f>
        <v>NT</v>
      </c>
      <c r="N87" s="98" t="str">
        <f>BaseDeCalcul!K90</f>
        <v>NT</v>
      </c>
      <c r="O87" s="98" t="str">
        <f>BaseDeCalcul!L90</f>
        <v>NT</v>
      </c>
      <c r="P87" s="98" t="str">
        <f>BaseDeCalcul!M90</f>
        <v>NT</v>
      </c>
      <c r="Q87" s="98" t="str">
        <f>BaseDeCalcul!N90</f>
        <v>NT</v>
      </c>
      <c r="R87" s="98" t="str">
        <f>BaseDeCalcul!O90</f>
        <v>NT</v>
      </c>
      <c r="S87" s="98" t="str">
        <f>BaseDeCalcul!P90</f>
        <v>NT</v>
      </c>
      <c r="T87" s="98" t="str">
        <f>BaseDeCalcul!Q90</f>
        <v>NT</v>
      </c>
      <c r="U87" s="98" t="str">
        <f>BaseDeCalcul!R90</f>
        <v>NT</v>
      </c>
      <c r="V87" s="98" t="str">
        <f>BaseDeCalcul!S90</f>
        <v>NT</v>
      </c>
      <c r="W87" s="98" t="str">
        <f>BaseDeCalcul!T90</f>
        <v>NT</v>
      </c>
      <c r="X87" s="98" t="str">
        <f>BaseDeCalcul!U90</f>
        <v>NT</v>
      </c>
      <c r="Y87" s="98" t="str">
        <f>BaseDeCalcul!V90</f>
        <v>NT</v>
      </c>
      <c r="Z87" s="98" t="str">
        <f>BaseDeCalcul!W90</f>
        <v>NT</v>
      </c>
      <c r="AA87" s="98" t="str">
        <f>BaseDeCalcul!X90</f>
        <v>NT</v>
      </c>
      <c r="AB87" s="98" t="str">
        <f>BaseDeCalcul!Y90</f>
        <v>NT</v>
      </c>
      <c r="AC87" s="98" t="str">
        <f>BaseDeCalcul!Z90</f>
        <v>NT</v>
      </c>
      <c r="AD87" s="98" t="str">
        <f>BaseDeCalcul!AA90</f>
        <v>NT</v>
      </c>
      <c r="AE87" s="98" t="str">
        <f>BaseDeCalcul!AB90</f>
        <v>NT</v>
      </c>
      <c r="AF87" s="98" t="str">
        <f>BaseDeCalcul!AC90</f>
        <v>NT</v>
      </c>
      <c r="AG87" s="98" t="str">
        <f>BaseDeCalcul!AD90</f>
        <v>NT</v>
      </c>
      <c r="AH87" s="98" t="str">
        <f>BaseDeCalcul!AE90</f>
        <v>NT</v>
      </c>
      <c r="AI87" s="98" t="str">
        <f>BaseDeCalcul!AF90</f>
        <v>NT</v>
      </c>
      <c r="AJ87" s="98" t="str">
        <f>BaseDeCalcul!AG90</f>
        <v>NT</v>
      </c>
      <c r="AK87" s="98" t="str">
        <f>BaseDeCalcul!AH90</f>
        <v>NT</v>
      </c>
      <c r="AL87" s="98" t="str">
        <f>BaseDeCalcul!AI90</f>
        <v>NT</v>
      </c>
      <c r="AM87" s="98" t="str">
        <f>BaseDeCalcul!AJ90</f>
        <v>NT</v>
      </c>
      <c r="AN87" s="98" t="str">
        <f>BaseDeCalcul!AK90</f>
        <v>NT</v>
      </c>
      <c r="AO87" s="98" t="str">
        <f>BaseDeCalcul!AL90</f>
        <v>NT</v>
      </c>
      <c r="AP87" s="98" t="str">
        <f>BaseDeCalcul!AM90</f>
        <v>NT</v>
      </c>
      <c r="AQ87" s="98" t="str">
        <f>BaseDeCalcul!AN90</f>
        <v>NT</v>
      </c>
      <c r="AR87" s="98" t="str">
        <f>BaseDeCalcul!AO90</f>
        <v>NT</v>
      </c>
      <c r="AS87" s="98" t="str">
        <f>BaseDeCalcul!AP90</f>
        <v>NT</v>
      </c>
      <c r="AT87" s="98" t="str">
        <f>BaseDeCalcul!AQ90</f>
        <v>NT</v>
      </c>
      <c r="AU87" s="99" t="str">
        <f>BaseDeCalcul!AV90</f>
        <v>NT</v>
      </c>
    </row>
    <row r="88" spans="1:47" ht="45" customHeight="1">
      <c r="A88" s="6">
        <v>10</v>
      </c>
      <c r="B88" s="94" t="str">
        <f>Criteres!B88</f>
        <v>Présentation</v>
      </c>
      <c r="C88" s="92">
        <f>BaseDeCalcul!AR91</f>
        <v>85</v>
      </c>
      <c r="D88" s="92" t="str">
        <f>BaseDeCalcul!B91</f>
        <v>10.16</v>
      </c>
      <c r="E88" s="95" t="str">
        <f>Criteres!E88</f>
        <v>Pour chaque page Web, le texte ne doit pas être justifié. Cette règle est-elle respectée ?</v>
      </c>
      <c r="F88" s="92" t="str">
        <f>Criteres!D88</f>
        <v>AAA</v>
      </c>
      <c r="G88" s="98" t="str">
        <f>BaseDeCalcul!D91</f>
        <v>NT</v>
      </c>
      <c r="H88" s="98" t="str">
        <f>BaseDeCalcul!E91</f>
        <v>NT</v>
      </c>
      <c r="I88" s="98" t="str">
        <f>BaseDeCalcul!F91</f>
        <v>NT</v>
      </c>
      <c r="J88" s="98" t="str">
        <f>BaseDeCalcul!G91</f>
        <v>NT</v>
      </c>
      <c r="K88" s="98" t="str">
        <f>BaseDeCalcul!H91</f>
        <v>NT</v>
      </c>
      <c r="L88" s="98" t="str">
        <f>BaseDeCalcul!I91</f>
        <v>NT</v>
      </c>
      <c r="M88" s="98" t="str">
        <f>BaseDeCalcul!J91</f>
        <v>NT</v>
      </c>
      <c r="N88" s="98" t="str">
        <f>BaseDeCalcul!K91</f>
        <v>NT</v>
      </c>
      <c r="O88" s="98" t="str">
        <f>BaseDeCalcul!L91</f>
        <v>NT</v>
      </c>
      <c r="P88" s="98" t="str">
        <f>BaseDeCalcul!M91</f>
        <v>NT</v>
      </c>
      <c r="Q88" s="98" t="str">
        <f>BaseDeCalcul!N91</f>
        <v>NT</v>
      </c>
      <c r="R88" s="98" t="str">
        <f>BaseDeCalcul!O91</f>
        <v>NT</v>
      </c>
      <c r="S88" s="98" t="str">
        <f>BaseDeCalcul!P91</f>
        <v>NT</v>
      </c>
      <c r="T88" s="98" t="str">
        <f>BaseDeCalcul!Q91</f>
        <v>NT</v>
      </c>
      <c r="U88" s="98" t="str">
        <f>BaseDeCalcul!R91</f>
        <v>NT</v>
      </c>
      <c r="V88" s="98" t="str">
        <f>BaseDeCalcul!S91</f>
        <v>NT</v>
      </c>
      <c r="W88" s="98" t="str">
        <f>BaseDeCalcul!T91</f>
        <v>NT</v>
      </c>
      <c r="X88" s="98" t="str">
        <f>BaseDeCalcul!U91</f>
        <v>NT</v>
      </c>
      <c r="Y88" s="98" t="str">
        <f>BaseDeCalcul!V91</f>
        <v>NT</v>
      </c>
      <c r="Z88" s="98" t="str">
        <f>BaseDeCalcul!W91</f>
        <v>NT</v>
      </c>
      <c r="AA88" s="98" t="str">
        <f>BaseDeCalcul!X91</f>
        <v>NT</v>
      </c>
      <c r="AB88" s="98" t="str">
        <f>BaseDeCalcul!Y91</f>
        <v>NT</v>
      </c>
      <c r="AC88" s="98" t="str">
        <f>BaseDeCalcul!Z91</f>
        <v>NT</v>
      </c>
      <c r="AD88" s="98" t="str">
        <f>BaseDeCalcul!AA91</f>
        <v>NT</v>
      </c>
      <c r="AE88" s="98" t="str">
        <f>BaseDeCalcul!AB91</f>
        <v>NT</v>
      </c>
      <c r="AF88" s="98" t="str">
        <f>BaseDeCalcul!AC91</f>
        <v>NT</v>
      </c>
      <c r="AG88" s="98" t="str">
        <f>BaseDeCalcul!AD91</f>
        <v>NT</v>
      </c>
      <c r="AH88" s="98" t="str">
        <f>BaseDeCalcul!AE91</f>
        <v>NT</v>
      </c>
      <c r="AI88" s="98" t="str">
        <f>BaseDeCalcul!AF91</f>
        <v>NT</v>
      </c>
      <c r="AJ88" s="98" t="str">
        <f>BaseDeCalcul!AG91</f>
        <v>NT</v>
      </c>
      <c r="AK88" s="98" t="str">
        <f>BaseDeCalcul!AH91</f>
        <v>NT</v>
      </c>
      <c r="AL88" s="98" t="str">
        <f>BaseDeCalcul!AI91</f>
        <v>NT</v>
      </c>
      <c r="AM88" s="98" t="str">
        <f>BaseDeCalcul!AJ91</f>
        <v>NT</v>
      </c>
      <c r="AN88" s="98" t="str">
        <f>BaseDeCalcul!AK91</f>
        <v>NT</v>
      </c>
      <c r="AO88" s="98" t="str">
        <f>BaseDeCalcul!AL91</f>
        <v>NT</v>
      </c>
      <c r="AP88" s="98" t="str">
        <f>BaseDeCalcul!AM91</f>
        <v>NT</v>
      </c>
      <c r="AQ88" s="98" t="str">
        <f>BaseDeCalcul!AN91</f>
        <v>NT</v>
      </c>
      <c r="AR88" s="98" t="str">
        <f>BaseDeCalcul!AO91</f>
        <v>NT</v>
      </c>
      <c r="AS88" s="98" t="str">
        <f>BaseDeCalcul!AP91</f>
        <v>NT</v>
      </c>
      <c r="AT88" s="98" t="str">
        <f>BaseDeCalcul!AQ91</f>
        <v>NT</v>
      </c>
      <c r="AU88" s="99" t="str">
        <f>BaseDeCalcul!AV91</f>
        <v>NT</v>
      </c>
    </row>
    <row r="89" spans="1:47" ht="45" customHeight="1">
      <c r="A89" s="6">
        <v>10</v>
      </c>
      <c r="B89" s="94" t="str">
        <f>Criteres!B89</f>
        <v>Présentation</v>
      </c>
      <c r="C89" s="92">
        <f>BaseDeCalcul!AR92</f>
        <v>86</v>
      </c>
      <c r="D89" s="92" t="str">
        <f>BaseDeCalcul!B92</f>
        <v>10.17</v>
      </c>
      <c r="E89" s="95" t="str">
        <f>Criteres!E89</f>
        <v>Pour chaque page Web, en affichage plein écran et avec une taille de police à 200%, chaque bloc de texte reste-t-il lisible sans l'utilisation de la barre de défilement horizontal ?</v>
      </c>
      <c r="F89" s="92" t="str">
        <f>Criteres!D89</f>
        <v>AAA</v>
      </c>
      <c r="G89" s="98" t="str">
        <f>BaseDeCalcul!D92</f>
        <v>NT</v>
      </c>
      <c r="H89" s="98" t="str">
        <f>BaseDeCalcul!E92</f>
        <v>NT</v>
      </c>
      <c r="I89" s="98" t="str">
        <f>BaseDeCalcul!F92</f>
        <v>NT</v>
      </c>
      <c r="J89" s="98" t="str">
        <f>BaseDeCalcul!G92</f>
        <v>NT</v>
      </c>
      <c r="K89" s="98" t="str">
        <f>BaseDeCalcul!H92</f>
        <v>NT</v>
      </c>
      <c r="L89" s="98" t="str">
        <f>BaseDeCalcul!I92</f>
        <v>NT</v>
      </c>
      <c r="M89" s="98" t="str">
        <f>BaseDeCalcul!J92</f>
        <v>NT</v>
      </c>
      <c r="N89" s="98" t="str">
        <f>BaseDeCalcul!K92</f>
        <v>NT</v>
      </c>
      <c r="O89" s="98" t="str">
        <f>BaseDeCalcul!L92</f>
        <v>NT</v>
      </c>
      <c r="P89" s="98" t="str">
        <f>BaseDeCalcul!M92</f>
        <v>NT</v>
      </c>
      <c r="Q89" s="98" t="str">
        <f>BaseDeCalcul!N92</f>
        <v>NT</v>
      </c>
      <c r="R89" s="98" t="str">
        <f>BaseDeCalcul!O92</f>
        <v>NT</v>
      </c>
      <c r="S89" s="98" t="str">
        <f>BaseDeCalcul!P92</f>
        <v>NT</v>
      </c>
      <c r="T89" s="98" t="str">
        <f>BaseDeCalcul!Q92</f>
        <v>NT</v>
      </c>
      <c r="U89" s="98" t="str">
        <f>BaseDeCalcul!R92</f>
        <v>NT</v>
      </c>
      <c r="V89" s="98" t="str">
        <f>BaseDeCalcul!S92</f>
        <v>NT</v>
      </c>
      <c r="W89" s="98" t="str">
        <f>BaseDeCalcul!T92</f>
        <v>NT</v>
      </c>
      <c r="X89" s="98" t="str">
        <f>BaseDeCalcul!U92</f>
        <v>NT</v>
      </c>
      <c r="Y89" s="98" t="str">
        <f>BaseDeCalcul!V92</f>
        <v>NT</v>
      </c>
      <c r="Z89" s="98" t="str">
        <f>BaseDeCalcul!W92</f>
        <v>NT</v>
      </c>
      <c r="AA89" s="98" t="str">
        <f>BaseDeCalcul!X92</f>
        <v>NT</v>
      </c>
      <c r="AB89" s="98" t="str">
        <f>BaseDeCalcul!Y92</f>
        <v>NT</v>
      </c>
      <c r="AC89" s="98" t="str">
        <f>BaseDeCalcul!Z92</f>
        <v>NT</v>
      </c>
      <c r="AD89" s="98" t="str">
        <f>BaseDeCalcul!AA92</f>
        <v>NT</v>
      </c>
      <c r="AE89" s="98" t="str">
        <f>BaseDeCalcul!AB92</f>
        <v>NT</v>
      </c>
      <c r="AF89" s="98" t="str">
        <f>BaseDeCalcul!AC92</f>
        <v>NT</v>
      </c>
      <c r="AG89" s="98" t="str">
        <f>BaseDeCalcul!AD92</f>
        <v>NT</v>
      </c>
      <c r="AH89" s="98" t="str">
        <f>BaseDeCalcul!AE92</f>
        <v>NT</v>
      </c>
      <c r="AI89" s="98" t="str">
        <f>BaseDeCalcul!AF92</f>
        <v>NT</v>
      </c>
      <c r="AJ89" s="98" t="str">
        <f>BaseDeCalcul!AG92</f>
        <v>NT</v>
      </c>
      <c r="AK89" s="98" t="str">
        <f>BaseDeCalcul!AH92</f>
        <v>NT</v>
      </c>
      <c r="AL89" s="98" t="str">
        <f>BaseDeCalcul!AI92</f>
        <v>NT</v>
      </c>
      <c r="AM89" s="98" t="str">
        <f>BaseDeCalcul!AJ92</f>
        <v>NT</v>
      </c>
      <c r="AN89" s="98" t="str">
        <f>BaseDeCalcul!AK92</f>
        <v>NT</v>
      </c>
      <c r="AO89" s="98" t="str">
        <f>BaseDeCalcul!AL92</f>
        <v>NT</v>
      </c>
      <c r="AP89" s="98" t="str">
        <f>BaseDeCalcul!AM92</f>
        <v>NT</v>
      </c>
      <c r="AQ89" s="98" t="str">
        <f>BaseDeCalcul!AN92</f>
        <v>NT</v>
      </c>
      <c r="AR89" s="98" t="str">
        <f>BaseDeCalcul!AO92</f>
        <v>NT</v>
      </c>
      <c r="AS89" s="98" t="str">
        <f>BaseDeCalcul!AP92</f>
        <v>NT</v>
      </c>
      <c r="AT89" s="98" t="str">
        <f>BaseDeCalcul!AQ92</f>
        <v>NT</v>
      </c>
      <c r="AU89" s="99" t="str">
        <f>BaseDeCalcul!AV92</f>
        <v>NT</v>
      </c>
    </row>
    <row r="90" spans="1:47" ht="45" customHeight="1">
      <c r="A90" s="6">
        <v>10</v>
      </c>
      <c r="B90" s="94" t="str">
        <f>Criteres!B90</f>
        <v>Présentation</v>
      </c>
      <c r="C90" s="92">
        <f>BaseDeCalcul!AR93</f>
        <v>87</v>
      </c>
      <c r="D90" s="92" t="str">
        <f>BaseDeCalcul!B93</f>
        <v>10.18</v>
      </c>
      <c r="E90" s="95" t="str">
        <f>Criteres!E90</f>
        <v>Pour chaque page Web, les blocs de texte ont-ils une largeur inférieure ou égale à 80 caractères (hors cas particuliers) ?</v>
      </c>
      <c r="F90" s="92" t="str">
        <f>Criteres!D90</f>
        <v>AAA</v>
      </c>
      <c r="G90" s="98" t="str">
        <f>BaseDeCalcul!D93</f>
        <v>NT</v>
      </c>
      <c r="H90" s="98" t="str">
        <f>BaseDeCalcul!E93</f>
        <v>NT</v>
      </c>
      <c r="I90" s="98" t="str">
        <f>BaseDeCalcul!F93</f>
        <v>NT</v>
      </c>
      <c r="J90" s="98" t="str">
        <f>BaseDeCalcul!G93</f>
        <v>NT</v>
      </c>
      <c r="K90" s="98" t="str">
        <f>BaseDeCalcul!H93</f>
        <v>NT</v>
      </c>
      <c r="L90" s="98" t="str">
        <f>BaseDeCalcul!I93</f>
        <v>NT</v>
      </c>
      <c r="M90" s="98" t="str">
        <f>BaseDeCalcul!J93</f>
        <v>NT</v>
      </c>
      <c r="N90" s="98" t="str">
        <f>BaseDeCalcul!K93</f>
        <v>NT</v>
      </c>
      <c r="O90" s="98" t="str">
        <f>BaseDeCalcul!L93</f>
        <v>NT</v>
      </c>
      <c r="P90" s="98" t="str">
        <f>BaseDeCalcul!M93</f>
        <v>NT</v>
      </c>
      <c r="Q90" s="98" t="str">
        <f>BaseDeCalcul!N93</f>
        <v>NT</v>
      </c>
      <c r="R90" s="98" t="str">
        <f>BaseDeCalcul!O93</f>
        <v>NT</v>
      </c>
      <c r="S90" s="98" t="str">
        <f>BaseDeCalcul!P93</f>
        <v>NT</v>
      </c>
      <c r="T90" s="98" t="str">
        <f>BaseDeCalcul!Q93</f>
        <v>NT</v>
      </c>
      <c r="U90" s="98" t="str">
        <f>BaseDeCalcul!R93</f>
        <v>NT</v>
      </c>
      <c r="V90" s="98" t="str">
        <f>BaseDeCalcul!S93</f>
        <v>NT</v>
      </c>
      <c r="W90" s="98" t="str">
        <f>BaseDeCalcul!T93</f>
        <v>NT</v>
      </c>
      <c r="X90" s="98" t="str">
        <f>BaseDeCalcul!U93</f>
        <v>NT</v>
      </c>
      <c r="Y90" s="98" t="str">
        <f>BaseDeCalcul!V93</f>
        <v>NT</v>
      </c>
      <c r="Z90" s="98" t="str">
        <f>BaseDeCalcul!W93</f>
        <v>NT</v>
      </c>
      <c r="AA90" s="98" t="str">
        <f>BaseDeCalcul!X93</f>
        <v>NT</v>
      </c>
      <c r="AB90" s="98" t="str">
        <f>BaseDeCalcul!Y93</f>
        <v>NT</v>
      </c>
      <c r="AC90" s="98" t="str">
        <f>BaseDeCalcul!Z93</f>
        <v>NT</v>
      </c>
      <c r="AD90" s="98" t="str">
        <f>BaseDeCalcul!AA93</f>
        <v>NT</v>
      </c>
      <c r="AE90" s="98" t="str">
        <f>BaseDeCalcul!AB93</f>
        <v>NT</v>
      </c>
      <c r="AF90" s="98" t="str">
        <f>BaseDeCalcul!AC93</f>
        <v>NT</v>
      </c>
      <c r="AG90" s="98" t="str">
        <f>BaseDeCalcul!AD93</f>
        <v>NT</v>
      </c>
      <c r="AH90" s="98" t="str">
        <f>BaseDeCalcul!AE93</f>
        <v>NT</v>
      </c>
      <c r="AI90" s="98" t="str">
        <f>BaseDeCalcul!AF93</f>
        <v>NT</v>
      </c>
      <c r="AJ90" s="98" t="str">
        <f>BaseDeCalcul!AG93</f>
        <v>NT</v>
      </c>
      <c r="AK90" s="98" t="str">
        <f>BaseDeCalcul!AH93</f>
        <v>NT</v>
      </c>
      <c r="AL90" s="98" t="str">
        <f>BaseDeCalcul!AI93</f>
        <v>NT</v>
      </c>
      <c r="AM90" s="98" t="str">
        <f>BaseDeCalcul!AJ93</f>
        <v>NT</v>
      </c>
      <c r="AN90" s="98" t="str">
        <f>BaseDeCalcul!AK93</f>
        <v>NT</v>
      </c>
      <c r="AO90" s="98" t="str">
        <f>BaseDeCalcul!AL93</f>
        <v>NT</v>
      </c>
      <c r="AP90" s="98" t="str">
        <f>BaseDeCalcul!AM93</f>
        <v>NT</v>
      </c>
      <c r="AQ90" s="98" t="str">
        <f>BaseDeCalcul!AN93</f>
        <v>NT</v>
      </c>
      <c r="AR90" s="98" t="str">
        <f>BaseDeCalcul!AO93</f>
        <v>NT</v>
      </c>
      <c r="AS90" s="98" t="str">
        <f>BaseDeCalcul!AP93</f>
        <v>NT</v>
      </c>
      <c r="AT90" s="98" t="str">
        <f>BaseDeCalcul!AQ93</f>
        <v>NT</v>
      </c>
      <c r="AU90" s="99" t="str">
        <f>BaseDeCalcul!AV93</f>
        <v>NT</v>
      </c>
    </row>
    <row r="91" spans="1:47" ht="45" customHeight="1">
      <c r="A91" s="6">
        <v>10</v>
      </c>
      <c r="B91" s="94" t="str">
        <f>Criteres!B91</f>
        <v>Présentation</v>
      </c>
      <c r="C91" s="92">
        <f>BaseDeCalcul!AR94</f>
        <v>88</v>
      </c>
      <c r="D91" s="92" t="str">
        <f>BaseDeCalcul!B94</f>
        <v>10.19</v>
      </c>
      <c r="E91" s="95" t="str">
        <f>Criteres!E91</f>
        <v>Pour chaque page Web, l'espace entre les lignes et les paragraphes est-il suffisant ?</v>
      </c>
      <c r="F91" s="92" t="str">
        <f>Criteres!D91</f>
        <v>AAA</v>
      </c>
      <c r="G91" s="98" t="str">
        <f>BaseDeCalcul!D94</f>
        <v>NT</v>
      </c>
      <c r="H91" s="98" t="str">
        <f>BaseDeCalcul!E94</f>
        <v>NT</v>
      </c>
      <c r="I91" s="98" t="str">
        <f>BaseDeCalcul!F94</f>
        <v>NT</v>
      </c>
      <c r="J91" s="98" t="str">
        <f>BaseDeCalcul!G94</f>
        <v>NT</v>
      </c>
      <c r="K91" s="98" t="str">
        <f>BaseDeCalcul!H94</f>
        <v>NT</v>
      </c>
      <c r="L91" s="98" t="str">
        <f>BaseDeCalcul!I94</f>
        <v>NT</v>
      </c>
      <c r="M91" s="98" t="str">
        <f>BaseDeCalcul!J94</f>
        <v>NT</v>
      </c>
      <c r="N91" s="98" t="str">
        <f>BaseDeCalcul!K94</f>
        <v>NT</v>
      </c>
      <c r="O91" s="98" t="str">
        <f>BaseDeCalcul!L94</f>
        <v>NT</v>
      </c>
      <c r="P91" s="98" t="str">
        <f>BaseDeCalcul!M94</f>
        <v>NT</v>
      </c>
      <c r="Q91" s="98" t="str">
        <f>BaseDeCalcul!N94</f>
        <v>NT</v>
      </c>
      <c r="R91" s="98" t="str">
        <f>BaseDeCalcul!O94</f>
        <v>NT</v>
      </c>
      <c r="S91" s="98" t="str">
        <f>BaseDeCalcul!P94</f>
        <v>NT</v>
      </c>
      <c r="T91" s="98" t="str">
        <f>BaseDeCalcul!Q94</f>
        <v>NT</v>
      </c>
      <c r="U91" s="98" t="str">
        <f>BaseDeCalcul!R94</f>
        <v>NT</v>
      </c>
      <c r="V91" s="98" t="str">
        <f>BaseDeCalcul!S94</f>
        <v>NT</v>
      </c>
      <c r="W91" s="98" t="str">
        <f>BaseDeCalcul!T94</f>
        <v>NT</v>
      </c>
      <c r="X91" s="98" t="str">
        <f>BaseDeCalcul!U94</f>
        <v>NT</v>
      </c>
      <c r="Y91" s="98" t="str">
        <f>BaseDeCalcul!V94</f>
        <v>NT</v>
      </c>
      <c r="Z91" s="98" t="str">
        <f>BaseDeCalcul!W94</f>
        <v>NT</v>
      </c>
      <c r="AA91" s="98" t="str">
        <f>BaseDeCalcul!X94</f>
        <v>NT</v>
      </c>
      <c r="AB91" s="98" t="str">
        <f>BaseDeCalcul!Y94</f>
        <v>NT</v>
      </c>
      <c r="AC91" s="98" t="str">
        <f>BaseDeCalcul!Z94</f>
        <v>NT</v>
      </c>
      <c r="AD91" s="98" t="str">
        <f>BaseDeCalcul!AA94</f>
        <v>NT</v>
      </c>
      <c r="AE91" s="98" t="str">
        <f>BaseDeCalcul!AB94</f>
        <v>NT</v>
      </c>
      <c r="AF91" s="98" t="str">
        <f>BaseDeCalcul!AC94</f>
        <v>NT</v>
      </c>
      <c r="AG91" s="98" t="str">
        <f>BaseDeCalcul!AD94</f>
        <v>NT</v>
      </c>
      <c r="AH91" s="98" t="str">
        <f>BaseDeCalcul!AE94</f>
        <v>NT</v>
      </c>
      <c r="AI91" s="98" t="str">
        <f>BaseDeCalcul!AF94</f>
        <v>NT</v>
      </c>
      <c r="AJ91" s="98" t="str">
        <f>BaseDeCalcul!AG94</f>
        <v>NT</v>
      </c>
      <c r="AK91" s="98" t="str">
        <f>BaseDeCalcul!AH94</f>
        <v>NT</v>
      </c>
      <c r="AL91" s="98" t="str">
        <f>BaseDeCalcul!AI94</f>
        <v>NT</v>
      </c>
      <c r="AM91" s="98" t="str">
        <f>BaseDeCalcul!AJ94</f>
        <v>NT</v>
      </c>
      <c r="AN91" s="98" t="str">
        <f>BaseDeCalcul!AK94</f>
        <v>NT</v>
      </c>
      <c r="AO91" s="98" t="str">
        <f>BaseDeCalcul!AL94</f>
        <v>NT</v>
      </c>
      <c r="AP91" s="98" t="str">
        <f>BaseDeCalcul!AM94</f>
        <v>NT</v>
      </c>
      <c r="AQ91" s="98" t="str">
        <f>BaseDeCalcul!AN94</f>
        <v>NT</v>
      </c>
      <c r="AR91" s="98" t="str">
        <f>BaseDeCalcul!AO94</f>
        <v>NT</v>
      </c>
      <c r="AS91" s="98" t="str">
        <f>BaseDeCalcul!AP94</f>
        <v>NT</v>
      </c>
      <c r="AT91" s="98" t="str">
        <f>BaseDeCalcul!AQ94</f>
        <v>NT</v>
      </c>
      <c r="AU91" s="99" t="str">
        <f>BaseDeCalcul!AV94</f>
        <v>NT</v>
      </c>
    </row>
    <row r="92" spans="1:47" ht="45" customHeight="1">
      <c r="A92" s="6">
        <v>11</v>
      </c>
      <c r="B92" s="94" t="str">
        <f>Criteres!B92</f>
        <v>Formulaires</v>
      </c>
      <c r="C92" s="92">
        <f>BaseDeCalcul!AR95</f>
        <v>89</v>
      </c>
      <c r="D92" s="92" t="str">
        <f>BaseDeCalcul!B95</f>
        <v>11.1</v>
      </c>
      <c r="E92" s="95" t="str">
        <f>Criteres!E92</f>
        <v>Chaque champ de formulaire a-t-il une étiquette ?</v>
      </c>
      <c r="F92" s="92" t="str">
        <f>Criteres!D92</f>
        <v>A</v>
      </c>
      <c r="G92" s="98" t="str">
        <f>BaseDeCalcul!D95</f>
        <v>C</v>
      </c>
      <c r="H92" s="98" t="str">
        <f>BaseDeCalcul!E95</f>
        <v>NA</v>
      </c>
      <c r="I92" s="98" t="str">
        <f>BaseDeCalcul!F95</f>
        <v>NA</v>
      </c>
      <c r="J92" s="98" t="str">
        <f>BaseDeCalcul!G95</f>
        <v>C</v>
      </c>
      <c r="K92" s="98" t="str">
        <f>BaseDeCalcul!H95</f>
        <v>C</v>
      </c>
      <c r="L92" s="98" t="str">
        <f>BaseDeCalcul!I95</f>
        <v>C</v>
      </c>
      <c r="M92" s="98" t="str">
        <f>BaseDeCalcul!J95</f>
        <v>NC</v>
      </c>
      <c r="N92" s="98" t="str">
        <f>BaseDeCalcul!K95</f>
        <v>C</v>
      </c>
      <c r="O92" s="98" t="str">
        <f>BaseDeCalcul!L95</f>
        <v>NA</v>
      </c>
      <c r="P92" s="98" t="str">
        <f>BaseDeCalcul!M95</f>
        <v>C</v>
      </c>
      <c r="Q92" s="98" t="str">
        <f>BaseDeCalcul!N95</f>
        <v>NT</v>
      </c>
      <c r="R92" s="98" t="str">
        <f>BaseDeCalcul!O95</f>
        <v>NC</v>
      </c>
      <c r="S92" s="98" t="str">
        <f>BaseDeCalcul!P95</f>
        <v>NA</v>
      </c>
      <c r="T92" s="98" t="str">
        <f>BaseDeCalcul!Q95</f>
        <v>C</v>
      </c>
      <c r="U92" s="98" t="str">
        <f>BaseDeCalcul!R95</f>
        <v>NA</v>
      </c>
      <c r="V92" s="98" t="str">
        <f>BaseDeCalcul!S95</f>
        <v>C</v>
      </c>
      <c r="W92" s="98" t="str">
        <f>BaseDeCalcul!T95</f>
        <v>NA</v>
      </c>
      <c r="X92" s="98" t="str">
        <f>BaseDeCalcul!U95</f>
        <v>C</v>
      </c>
      <c r="Y92" s="98" t="str">
        <f>BaseDeCalcul!V95</f>
        <v>NA</v>
      </c>
      <c r="Z92" s="98" t="str">
        <f>BaseDeCalcul!W95</f>
        <v>C</v>
      </c>
      <c r="AA92" s="98" t="str">
        <f>BaseDeCalcul!X95</f>
        <v>NA</v>
      </c>
      <c r="AB92" s="98" t="str">
        <f>BaseDeCalcul!Y95</f>
        <v>C</v>
      </c>
      <c r="AC92" s="98" t="str">
        <f>BaseDeCalcul!Z95</f>
        <v>C</v>
      </c>
      <c r="AD92" s="98" t="str">
        <f>BaseDeCalcul!AA95</f>
        <v>NA</v>
      </c>
      <c r="AE92" s="98" t="str">
        <f>BaseDeCalcul!AB95</f>
        <v>NT</v>
      </c>
      <c r="AF92" s="98" t="str">
        <f>BaseDeCalcul!AC95</f>
        <v>C</v>
      </c>
      <c r="AG92" s="98" t="str">
        <f>BaseDeCalcul!AD95</f>
        <v>NA</v>
      </c>
      <c r="AH92" s="98" t="str">
        <f>BaseDeCalcul!AE95</f>
        <v>C</v>
      </c>
      <c r="AI92" s="98" t="str">
        <f>BaseDeCalcul!AF95</f>
        <v>NA</v>
      </c>
      <c r="AJ92" s="98" t="str">
        <f>BaseDeCalcul!AG95</f>
        <v>C</v>
      </c>
      <c r="AK92" s="98" t="str">
        <f>BaseDeCalcul!AH95</f>
        <v>NA</v>
      </c>
      <c r="AL92" s="98" t="str">
        <f>BaseDeCalcul!AI95</f>
        <v>NA</v>
      </c>
      <c r="AM92" s="98" t="str">
        <f>BaseDeCalcul!AJ95</f>
        <v>NA</v>
      </c>
      <c r="AN92" s="98" t="str">
        <f>BaseDeCalcul!AK95</f>
        <v>NA</v>
      </c>
      <c r="AO92" s="98" t="str">
        <f>BaseDeCalcul!AL95</f>
        <v>C</v>
      </c>
      <c r="AP92" s="98" t="str">
        <f>BaseDeCalcul!AM95</f>
        <v>NA</v>
      </c>
      <c r="AQ92" s="98" t="str">
        <f>BaseDeCalcul!AN95</f>
        <v>NA</v>
      </c>
      <c r="AR92" s="98" t="str">
        <f>BaseDeCalcul!AO95</f>
        <v>NT</v>
      </c>
      <c r="AS92" s="98" t="str">
        <f>BaseDeCalcul!AP95</f>
        <v>NT</v>
      </c>
      <c r="AT92" s="98" t="str">
        <f>BaseDeCalcul!AQ95</f>
        <v>NT</v>
      </c>
      <c r="AU92" s="99" t="str">
        <f>BaseDeCalcul!AV95</f>
        <v>NC</v>
      </c>
    </row>
    <row r="93" spans="1:47" ht="59.25" customHeight="1">
      <c r="A93" s="6">
        <v>11</v>
      </c>
      <c r="B93" s="94" t="str">
        <f>Criteres!B93</f>
        <v>Formulaires</v>
      </c>
      <c r="C93" s="92">
        <f>BaseDeCalcul!AR96</f>
        <v>90</v>
      </c>
      <c r="D93" s="92" t="str">
        <f>BaseDeCalcul!B96</f>
        <v>11.2</v>
      </c>
      <c r="E93" s="95" t="str">
        <f>Criteres!E93</f>
        <v>Chaque étiquette associée à un champ de formulaire est-elle pertinente (hors cas particuliers) ?</v>
      </c>
      <c r="F93" s="92" t="str">
        <f>Criteres!D93</f>
        <v>A</v>
      </c>
      <c r="G93" s="98" t="str">
        <f>BaseDeCalcul!D96</f>
        <v>C</v>
      </c>
      <c r="H93" s="98" t="str">
        <f>BaseDeCalcul!E96</f>
        <v>NA</v>
      </c>
      <c r="I93" s="98" t="str">
        <f>BaseDeCalcul!F96</f>
        <v>NA</v>
      </c>
      <c r="J93" s="98" t="str">
        <f>BaseDeCalcul!G96</f>
        <v>NC</v>
      </c>
      <c r="K93" s="98" t="str">
        <f>BaseDeCalcul!H96</f>
        <v>C</v>
      </c>
      <c r="L93" s="98" t="str">
        <f>BaseDeCalcul!I96</f>
        <v>C</v>
      </c>
      <c r="M93" s="98" t="str">
        <f>BaseDeCalcul!J96</f>
        <v>NA</v>
      </c>
      <c r="N93" s="98" t="str">
        <f>BaseDeCalcul!K96</f>
        <v>C</v>
      </c>
      <c r="O93" s="98" t="str">
        <f>BaseDeCalcul!L96</f>
        <v>NA</v>
      </c>
      <c r="P93" s="98" t="str">
        <f>BaseDeCalcul!M96</f>
        <v>C</v>
      </c>
      <c r="Q93" s="98" t="str">
        <f>BaseDeCalcul!N96</f>
        <v>NT</v>
      </c>
      <c r="R93" s="98" t="str">
        <f>BaseDeCalcul!O96</f>
        <v>NC</v>
      </c>
      <c r="S93" s="98" t="str">
        <f>BaseDeCalcul!P96</f>
        <v>NA</v>
      </c>
      <c r="T93" s="98" t="str">
        <f>BaseDeCalcul!Q96</f>
        <v>C</v>
      </c>
      <c r="U93" s="98" t="str">
        <f>BaseDeCalcul!R96</f>
        <v>NA</v>
      </c>
      <c r="V93" s="98" t="str">
        <f>BaseDeCalcul!S96</f>
        <v>C</v>
      </c>
      <c r="W93" s="98" t="str">
        <f>BaseDeCalcul!T96</f>
        <v>NA</v>
      </c>
      <c r="X93" s="98" t="str">
        <f>BaseDeCalcul!U96</f>
        <v>NC</v>
      </c>
      <c r="Y93" s="98" t="str">
        <f>BaseDeCalcul!V96</f>
        <v>NA</v>
      </c>
      <c r="Z93" s="98" t="str">
        <f>BaseDeCalcul!W96</f>
        <v>C</v>
      </c>
      <c r="AA93" s="98" t="str">
        <f>BaseDeCalcul!X96</f>
        <v>NA</v>
      </c>
      <c r="AB93" s="98" t="str">
        <f>BaseDeCalcul!Y96</f>
        <v>C</v>
      </c>
      <c r="AC93" s="98" t="str">
        <f>BaseDeCalcul!Z96</f>
        <v>C</v>
      </c>
      <c r="AD93" s="98" t="str">
        <f>BaseDeCalcul!AA96</f>
        <v>NA</v>
      </c>
      <c r="AE93" s="98" t="str">
        <f>BaseDeCalcul!AB96</f>
        <v>NT</v>
      </c>
      <c r="AF93" s="98" t="str">
        <f>BaseDeCalcul!AC96</f>
        <v>C</v>
      </c>
      <c r="AG93" s="98" t="str">
        <f>BaseDeCalcul!AD96</f>
        <v>NA</v>
      </c>
      <c r="AH93" s="98" t="str">
        <f>BaseDeCalcul!AE96</f>
        <v>NC</v>
      </c>
      <c r="AI93" s="98" t="str">
        <f>BaseDeCalcul!AF96</f>
        <v>NA</v>
      </c>
      <c r="AJ93" s="98" t="str">
        <f>BaseDeCalcul!AG96</f>
        <v>C</v>
      </c>
      <c r="AK93" s="98" t="str">
        <f>BaseDeCalcul!AH96</f>
        <v>NA</v>
      </c>
      <c r="AL93" s="98" t="str">
        <f>BaseDeCalcul!AI96</f>
        <v>NA</v>
      </c>
      <c r="AM93" s="98" t="str">
        <f>BaseDeCalcul!AJ96</f>
        <v>NA</v>
      </c>
      <c r="AN93" s="98" t="str">
        <f>BaseDeCalcul!AK96</f>
        <v>NA</v>
      </c>
      <c r="AO93" s="98" t="str">
        <f>BaseDeCalcul!AL96</f>
        <v>C</v>
      </c>
      <c r="AP93" s="98" t="str">
        <f>BaseDeCalcul!AM96</f>
        <v>NA</v>
      </c>
      <c r="AQ93" s="98" t="str">
        <f>BaseDeCalcul!AN96</f>
        <v>NA</v>
      </c>
      <c r="AR93" s="98" t="str">
        <f>BaseDeCalcul!AO96</f>
        <v>NT</v>
      </c>
      <c r="AS93" s="98" t="str">
        <f>BaseDeCalcul!AP96</f>
        <v>NT</v>
      </c>
      <c r="AT93" s="98" t="str">
        <f>BaseDeCalcul!AQ96</f>
        <v>NT</v>
      </c>
      <c r="AU93" s="99" t="str">
        <f>BaseDeCalcul!AV96</f>
        <v>NC</v>
      </c>
    </row>
    <row r="94" spans="1:47" ht="45" customHeight="1">
      <c r="A94" s="6">
        <v>11</v>
      </c>
      <c r="B94" s="94" t="str">
        <f>Criteres!B94</f>
        <v>Formulaires</v>
      </c>
      <c r="C94" s="92">
        <f>BaseDeCalcul!AR97</f>
        <v>91</v>
      </c>
      <c r="D94" s="92" t="str">
        <f>BaseDeCalcul!B97</f>
        <v>11.3</v>
      </c>
      <c r="E94" s="95" t="str">
        <f>Criteres!E94</f>
        <v>Dans chaque formulaire, chaque étiquette associée à un champ de formulaire ayant la même fonction et répété plusieurs fois dans une même page ou dans un ensemble de pages est-elle cohérente ?</v>
      </c>
      <c r="F94" s="92" t="str">
        <f>Criteres!D94</f>
        <v>AA</v>
      </c>
      <c r="G94" s="98" t="str">
        <f>BaseDeCalcul!D97</f>
        <v>NA</v>
      </c>
      <c r="H94" s="98" t="str">
        <f>BaseDeCalcul!E97</f>
        <v>NA</v>
      </c>
      <c r="I94" s="98" t="str">
        <f>BaseDeCalcul!F97</f>
        <v>NA</v>
      </c>
      <c r="J94" s="98" t="str">
        <f>BaseDeCalcul!G97</f>
        <v>NA</v>
      </c>
      <c r="K94" s="98" t="str">
        <f>BaseDeCalcul!H97</f>
        <v>NA</v>
      </c>
      <c r="L94" s="98" t="str">
        <f>BaseDeCalcul!I97</f>
        <v>NA</v>
      </c>
      <c r="M94" s="98" t="str">
        <f>BaseDeCalcul!J97</f>
        <v>NA</v>
      </c>
      <c r="N94" s="98" t="str">
        <f>BaseDeCalcul!K97</f>
        <v>NA</v>
      </c>
      <c r="O94" s="98" t="str">
        <f>BaseDeCalcul!L97</f>
        <v>NA</v>
      </c>
      <c r="P94" s="98" t="str">
        <f>BaseDeCalcul!M97</f>
        <v>NA</v>
      </c>
      <c r="Q94" s="98" t="str">
        <f>BaseDeCalcul!N97</f>
        <v>NT</v>
      </c>
      <c r="R94" s="98" t="str">
        <f>BaseDeCalcul!O97</f>
        <v>NA</v>
      </c>
      <c r="S94" s="98" t="str">
        <f>BaseDeCalcul!P97</f>
        <v>NA</v>
      </c>
      <c r="T94" s="98" t="str">
        <f>BaseDeCalcul!Q97</f>
        <v>NA</v>
      </c>
      <c r="U94" s="98" t="str">
        <f>BaseDeCalcul!R97</f>
        <v>NA</v>
      </c>
      <c r="V94" s="98" t="str">
        <f>BaseDeCalcul!S97</f>
        <v>NA</v>
      </c>
      <c r="W94" s="98" t="str">
        <f>BaseDeCalcul!T97</f>
        <v>NA</v>
      </c>
      <c r="X94" s="98" t="str">
        <f>BaseDeCalcul!U97</f>
        <v>NA</v>
      </c>
      <c r="Y94" s="98" t="str">
        <f>BaseDeCalcul!V97</f>
        <v>NA</v>
      </c>
      <c r="Z94" s="98" t="str">
        <f>BaseDeCalcul!W97</f>
        <v>NA</v>
      </c>
      <c r="AA94" s="98" t="str">
        <f>BaseDeCalcul!X97</f>
        <v>NA</v>
      </c>
      <c r="AB94" s="98" t="str">
        <f>BaseDeCalcul!Y97</f>
        <v>NA</v>
      </c>
      <c r="AC94" s="98" t="str">
        <f>BaseDeCalcul!Z97</f>
        <v>NA</v>
      </c>
      <c r="AD94" s="98" t="str">
        <f>BaseDeCalcul!AA97</f>
        <v>NA</v>
      </c>
      <c r="AE94" s="98" t="str">
        <f>BaseDeCalcul!AB97</f>
        <v>NT</v>
      </c>
      <c r="AF94" s="98" t="str">
        <f>BaseDeCalcul!AC97</f>
        <v>NA</v>
      </c>
      <c r="AG94" s="98" t="str">
        <f>BaseDeCalcul!AD97</f>
        <v>NA</v>
      </c>
      <c r="AH94" s="98" t="str">
        <f>BaseDeCalcul!AE97</f>
        <v>NA</v>
      </c>
      <c r="AI94" s="98" t="str">
        <f>BaseDeCalcul!AF97</f>
        <v>NA</v>
      </c>
      <c r="AJ94" s="98" t="str">
        <f>BaseDeCalcul!AG97</f>
        <v>NA</v>
      </c>
      <c r="AK94" s="98" t="str">
        <f>BaseDeCalcul!AH97</f>
        <v>NA</v>
      </c>
      <c r="AL94" s="98" t="str">
        <f>BaseDeCalcul!AI97</f>
        <v>NA</v>
      </c>
      <c r="AM94" s="98" t="str">
        <f>BaseDeCalcul!AJ97</f>
        <v>NA</v>
      </c>
      <c r="AN94" s="98" t="str">
        <f>BaseDeCalcul!AK97</f>
        <v>NA</v>
      </c>
      <c r="AO94" s="98" t="str">
        <f>BaseDeCalcul!AL97</f>
        <v>NA</v>
      </c>
      <c r="AP94" s="98" t="str">
        <f>BaseDeCalcul!AM97</f>
        <v>NA</v>
      </c>
      <c r="AQ94" s="98" t="str">
        <f>BaseDeCalcul!AN97</f>
        <v>NA</v>
      </c>
      <c r="AR94" s="98" t="str">
        <f>BaseDeCalcul!AO97</f>
        <v>NT</v>
      </c>
      <c r="AS94" s="98" t="str">
        <f>BaseDeCalcul!AP97</f>
        <v>NT</v>
      </c>
      <c r="AT94" s="98" t="str">
        <f>BaseDeCalcul!AQ97</f>
        <v>NT</v>
      </c>
      <c r="AU94" s="99" t="str">
        <f>BaseDeCalcul!AV97</f>
        <v>NA</v>
      </c>
    </row>
    <row r="95" spans="1:47" ht="45" customHeight="1">
      <c r="A95" s="6">
        <v>11</v>
      </c>
      <c r="B95" s="94" t="str">
        <f>Criteres!B95</f>
        <v>Formulaires</v>
      </c>
      <c r="C95" s="92">
        <f>BaseDeCalcul!AR98</f>
        <v>92</v>
      </c>
      <c r="D95" s="92" t="str">
        <f>BaseDeCalcul!B98</f>
        <v>11.4</v>
      </c>
      <c r="E95" s="95" t="str">
        <f>Criteres!E95</f>
        <v>Dans chaque formulaire, chaque étiquette de champ et son champ associé sont-ils accolés (hors cas particuliers) ?</v>
      </c>
      <c r="F95" s="92" t="str">
        <f>Criteres!D95</f>
        <v>A</v>
      </c>
      <c r="G95" s="98" t="str">
        <f>BaseDeCalcul!D98</f>
        <v>C</v>
      </c>
      <c r="H95" s="98" t="str">
        <f>BaseDeCalcul!E98</f>
        <v>NA</v>
      </c>
      <c r="I95" s="98" t="str">
        <f>BaseDeCalcul!F98</f>
        <v>NA</v>
      </c>
      <c r="J95" s="98" t="str">
        <f>BaseDeCalcul!G98</f>
        <v>NA</v>
      </c>
      <c r="K95" s="98" t="str">
        <f>BaseDeCalcul!H98</f>
        <v>NA</v>
      </c>
      <c r="L95" s="98" t="str">
        <f>BaseDeCalcul!I98</f>
        <v>C</v>
      </c>
      <c r="M95" s="98" t="str">
        <f>BaseDeCalcul!J98</f>
        <v>NA</v>
      </c>
      <c r="N95" s="98" t="str">
        <f>BaseDeCalcul!K98</f>
        <v>NA</v>
      </c>
      <c r="O95" s="98" t="str">
        <f>BaseDeCalcul!L98</f>
        <v>NA</v>
      </c>
      <c r="P95" s="98" t="str">
        <f>BaseDeCalcul!M98</f>
        <v>NA</v>
      </c>
      <c r="Q95" s="98" t="str">
        <f>BaseDeCalcul!N98</f>
        <v>NT</v>
      </c>
      <c r="R95" s="98" t="str">
        <f>BaseDeCalcul!O98</f>
        <v>NA</v>
      </c>
      <c r="S95" s="98" t="str">
        <f>BaseDeCalcul!P98</f>
        <v>NA</v>
      </c>
      <c r="T95" s="98" t="str">
        <f>BaseDeCalcul!Q98</f>
        <v>NA</v>
      </c>
      <c r="U95" s="98" t="str">
        <f>BaseDeCalcul!R98</f>
        <v>NA</v>
      </c>
      <c r="V95" s="98" t="str">
        <f>BaseDeCalcul!S98</f>
        <v>NA</v>
      </c>
      <c r="W95" s="98" t="str">
        <f>BaseDeCalcul!T98</f>
        <v>NA</v>
      </c>
      <c r="X95" s="98" t="str">
        <f>BaseDeCalcul!U98</f>
        <v>NA</v>
      </c>
      <c r="Y95" s="98" t="str">
        <f>BaseDeCalcul!V98</f>
        <v>NA</v>
      </c>
      <c r="Z95" s="98" t="str">
        <f>BaseDeCalcul!W98</f>
        <v>NA</v>
      </c>
      <c r="AA95" s="98" t="str">
        <f>BaseDeCalcul!X98</f>
        <v>NA</v>
      </c>
      <c r="AB95" s="98" t="str">
        <f>BaseDeCalcul!Y98</f>
        <v>NA</v>
      </c>
      <c r="AC95" s="98" t="str">
        <f>BaseDeCalcul!Z98</f>
        <v>NA</v>
      </c>
      <c r="AD95" s="98" t="str">
        <f>BaseDeCalcul!AA98</f>
        <v>NA</v>
      </c>
      <c r="AE95" s="98" t="str">
        <f>BaseDeCalcul!AB98</f>
        <v>NT</v>
      </c>
      <c r="AF95" s="98" t="str">
        <f>BaseDeCalcul!AC98</f>
        <v>NA</v>
      </c>
      <c r="AG95" s="98" t="str">
        <f>BaseDeCalcul!AD98</f>
        <v>NA</v>
      </c>
      <c r="AH95" s="98" t="str">
        <f>BaseDeCalcul!AE98</f>
        <v>NA</v>
      </c>
      <c r="AI95" s="98" t="str">
        <f>BaseDeCalcul!AF98</f>
        <v>NA</v>
      </c>
      <c r="AJ95" s="98" t="str">
        <f>BaseDeCalcul!AG98</f>
        <v>NA</v>
      </c>
      <c r="AK95" s="98" t="str">
        <f>BaseDeCalcul!AH98</f>
        <v>NA</v>
      </c>
      <c r="AL95" s="98" t="str">
        <f>BaseDeCalcul!AI98</f>
        <v>NA</v>
      </c>
      <c r="AM95" s="98" t="str">
        <f>BaseDeCalcul!AJ98</f>
        <v>NA</v>
      </c>
      <c r="AN95" s="98" t="str">
        <f>BaseDeCalcul!AK98</f>
        <v>NA</v>
      </c>
      <c r="AO95" s="98" t="str">
        <f>BaseDeCalcul!AL98</f>
        <v>C</v>
      </c>
      <c r="AP95" s="98" t="str">
        <f>BaseDeCalcul!AM98</f>
        <v>NA</v>
      </c>
      <c r="AQ95" s="98" t="str">
        <f>BaseDeCalcul!AN98</f>
        <v>NA</v>
      </c>
      <c r="AR95" s="98" t="str">
        <f>BaseDeCalcul!AO98</f>
        <v>NT</v>
      </c>
      <c r="AS95" s="98" t="str">
        <f>BaseDeCalcul!AP98</f>
        <v>NT</v>
      </c>
      <c r="AT95" s="98" t="str">
        <f>BaseDeCalcul!AQ98</f>
        <v>NT</v>
      </c>
      <c r="AU95" s="99" t="str">
        <f>BaseDeCalcul!AV98</f>
        <v>C</v>
      </c>
    </row>
    <row r="96" spans="1:47" ht="45" customHeight="1">
      <c r="A96" s="6">
        <v>11</v>
      </c>
      <c r="B96" s="94" t="str">
        <f>Criteres!B96</f>
        <v>Formulaires</v>
      </c>
      <c r="C96" s="92">
        <f>BaseDeCalcul!AR99</f>
        <v>93</v>
      </c>
      <c r="D96" s="92" t="str">
        <f>BaseDeCalcul!B99</f>
        <v>11.5</v>
      </c>
      <c r="E96" s="95" t="str">
        <f>Criteres!E96</f>
        <v>Dans chaque formulaire, les champs de même nature sont-ils regroupés, si nécessaire ?</v>
      </c>
      <c r="F96" s="92" t="str">
        <f>Criteres!D96</f>
        <v>A</v>
      </c>
      <c r="G96" s="98" t="str">
        <f>BaseDeCalcul!D99</f>
        <v>C</v>
      </c>
      <c r="H96" s="98" t="str">
        <f>BaseDeCalcul!E99</f>
        <v>NA</v>
      </c>
      <c r="I96" s="98" t="str">
        <f>BaseDeCalcul!F99</f>
        <v>NA</v>
      </c>
      <c r="J96" s="98" t="str">
        <f>BaseDeCalcul!G99</f>
        <v>C</v>
      </c>
      <c r="K96" s="98" t="str">
        <f>BaseDeCalcul!H99</f>
        <v>C</v>
      </c>
      <c r="L96" s="98" t="str">
        <f>BaseDeCalcul!I99</f>
        <v>C</v>
      </c>
      <c r="M96" s="98" t="str">
        <f>BaseDeCalcul!J99</f>
        <v>NA</v>
      </c>
      <c r="N96" s="98" t="str">
        <f>BaseDeCalcul!K99</f>
        <v>C</v>
      </c>
      <c r="O96" s="98" t="str">
        <f>BaseDeCalcul!L99</f>
        <v>NA</v>
      </c>
      <c r="P96" s="98" t="str">
        <f>BaseDeCalcul!M99</f>
        <v>C</v>
      </c>
      <c r="Q96" s="98" t="str">
        <f>BaseDeCalcul!N99</f>
        <v>NT</v>
      </c>
      <c r="R96" s="98" t="str">
        <f>BaseDeCalcul!O99</f>
        <v>C</v>
      </c>
      <c r="S96" s="98" t="str">
        <f>BaseDeCalcul!P99</f>
        <v>NA</v>
      </c>
      <c r="T96" s="98" t="str">
        <f>BaseDeCalcul!Q99</f>
        <v>C</v>
      </c>
      <c r="U96" s="98" t="str">
        <f>BaseDeCalcul!R99</f>
        <v>NA</v>
      </c>
      <c r="V96" s="98" t="str">
        <f>BaseDeCalcul!S99</f>
        <v>C</v>
      </c>
      <c r="W96" s="98" t="str">
        <f>BaseDeCalcul!T99</f>
        <v>NA</v>
      </c>
      <c r="X96" s="98" t="str">
        <f>BaseDeCalcul!U99</f>
        <v>C</v>
      </c>
      <c r="Y96" s="98" t="str">
        <f>BaseDeCalcul!V99</f>
        <v>NA</v>
      </c>
      <c r="Z96" s="98" t="str">
        <f>BaseDeCalcul!W99</f>
        <v>C</v>
      </c>
      <c r="AA96" s="98" t="str">
        <f>BaseDeCalcul!X99</f>
        <v>NA</v>
      </c>
      <c r="AB96" s="98" t="str">
        <f>BaseDeCalcul!Y99</f>
        <v>C</v>
      </c>
      <c r="AC96" s="98" t="str">
        <f>BaseDeCalcul!Z99</f>
        <v>C</v>
      </c>
      <c r="AD96" s="98" t="str">
        <f>BaseDeCalcul!AA99</f>
        <v>NA</v>
      </c>
      <c r="AE96" s="98" t="str">
        <f>BaseDeCalcul!AB99</f>
        <v>NT</v>
      </c>
      <c r="AF96" s="98" t="str">
        <f>BaseDeCalcul!AC99</f>
        <v>C</v>
      </c>
      <c r="AG96" s="98" t="str">
        <f>BaseDeCalcul!AD99</f>
        <v>NA</v>
      </c>
      <c r="AH96" s="98" t="str">
        <f>BaseDeCalcul!AE99</f>
        <v>C</v>
      </c>
      <c r="AI96" s="98" t="str">
        <f>BaseDeCalcul!AF99</f>
        <v>NA</v>
      </c>
      <c r="AJ96" s="98" t="str">
        <f>BaseDeCalcul!AG99</f>
        <v>C</v>
      </c>
      <c r="AK96" s="98" t="str">
        <f>BaseDeCalcul!AH99</f>
        <v>NA</v>
      </c>
      <c r="AL96" s="98" t="str">
        <f>BaseDeCalcul!AI99</f>
        <v>NA</v>
      </c>
      <c r="AM96" s="98" t="str">
        <f>BaseDeCalcul!AJ99</f>
        <v>NA</v>
      </c>
      <c r="AN96" s="98" t="str">
        <f>BaseDeCalcul!AK99</f>
        <v>NA</v>
      </c>
      <c r="AO96" s="98" t="str">
        <f>BaseDeCalcul!AL99</f>
        <v>C</v>
      </c>
      <c r="AP96" s="98" t="str">
        <f>BaseDeCalcul!AM99</f>
        <v>NA</v>
      </c>
      <c r="AQ96" s="98" t="str">
        <f>BaseDeCalcul!AN99</f>
        <v>NA</v>
      </c>
      <c r="AR96" s="98" t="str">
        <f>BaseDeCalcul!AO99</f>
        <v>NT</v>
      </c>
      <c r="AS96" s="98" t="str">
        <f>BaseDeCalcul!AP99</f>
        <v>NT</v>
      </c>
      <c r="AT96" s="98" t="str">
        <f>BaseDeCalcul!AQ99</f>
        <v>NT</v>
      </c>
      <c r="AU96" s="99" t="str">
        <f>BaseDeCalcul!AV99</f>
        <v>C</v>
      </c>
    </row>
    <row r="97" spans="1:47" ht="45" customHeight="1">
      <c r="A97" s="6">
        <v>11</v>
      </c>
      <c r="B97" s="94" t="str">
        <f>Criteres!B97</f>
        <v>Formulaires</v>
      </c>
      <c r="C97" s="92">
        <f>BaseDeCalcul!AR100</f>
        <v>94</v>
      </c>
      <c r="D97" s="92" t="str">
        <f>BaseDeCalcul!B100</f>
        <v>11.6</v>
      </c>
      <c r="E97" s="95" t="str">
        <f>Criteres!E97</f>
        <v>Dans chaque formulaire, chaque regroupement de champs de formulaire a-t-il une légende ?</v>
      </c>
      <c r="F97" s="92" t="str">
        <f>Criteres!D97</f>
        <v>A</v>
      </c>
      <c r="G97" s="98" t="str">
        <f>BaseDeCalcul!D100</f>
        <v>C</v>
      </c>
      <c r="H97" s="98" t="str">
        <f>BaseDeCalcul!E100</f>
        <v>NA</v>
      </c>
      <c r="I97" s="98" t="str">
        <f>BaseDeCalcul!F100</f>
        <v>NA</v>
      </c>
      <c r="J97" s="98" t="str">
        <f>BaseDeCalcul!G100</f>
        <v>C</v>
      </c>
      <c r="K97" s="98" t="str">
        <f>BaseDeCalcul!H100</f>
        <v>C</v>
      </c>
      <c r="L97" s="98" t="str">
        <f>BaseDeCalcul!I100</f>
        <v>C</v>
      </c>
      <c r="M97" s="98" t="str">
        <f>BaseDeCalcul!J100</f>
        <v>NA</v>
      </c>
      <c r="N97" s="98" t="str">
        <f>BaseDeCalcul!K100</f>
        <v>C</v>
      </c>
      <c r="O97" s="98" t="str">
        <f>BaseDeCalcul!L100</f>
        <v>NA</v>
      </c>
      <c r="P97" s="98" t="str">
        <f>BaseDeCalcul!M100</f>
        <v>C</v>
      </c>
      <c r="Q97" s="98" t="str">
        <f>BaseDeCalcul!N100</f>
        <v>NT</v>
      </c>
      <c r="R97" s="98" t="str">
        <f>BaseDeCalcul!O100</f>
        <v>C</v>
      </c>
      <c r="S97" s="98" t="str">
        <f>BaseDeCalcul!P100</f>
        <v>NA</v>
      </c>
      <c r="T97" s="98" t="str">
        <f>BaseDeCalcul!Q100</f>
        <v>C</v>
      </c>
      <c r="U97" s="98" t="str">
        <f>BaseDeCalcul!R100</f>
        <v>NA</v>
      </c>
      <c r="V97" s="98" t="str">
        <f>BaseDeCalcul!S100</f>
        <v>C</v>
      </c>
      <c r="W97" s="98" t="str">
        <f>BaseDeCalcul!T100</f>
        <v>NA</v>
      </c>
      <c r="X97" s="98" t="str">
        <f>BaseDeCalcul!U100</f>
        <v>C</v>
      </c>
      <c r="Y97" s="98" t="str">
        <f>BaseDeCalcul!V100</f>
        <v>NA</v>
      </c>
      <c r="Z97" s="98" t="str">
        <f>BaseDeCalcul!W100</f>
        <v>C</v>
      </c>
      <c r="AA97" s="98" t="str">
        <f>BaseDeCalcul!X100</f>
        <v>NA</v>
      </c>
      <c r="AB97" s="98" t="str">
        <f>BaseDeCalcul!Y100</f>
        <v>C</v>
      </c>
      <c r="AC97" s="98" t="str">
        <f>BaseDeCalcul!Z100</f>
        <v>C</v>
      </c>
      <c r="AD97" s="98" t="str">
        <f>BaseDeCalcul!AA100</f>
        <v>NA</v>
      </c>
      <c r="AE97" s="98" t="str">
        <f>BaseDeCalcul!AB100</f>
        <v>NT</v>
      </c>
      <c r="AF97" s="98" t="str">
        <f>BaseDeCalcul!AC100</f>
        <v>C</v>
      </c>
      <c r="AG97" s="98" t="str">
        <f>BaseDeCalcul!AD100</f>
        <v>NA</v>
      </c>
      <c r="AH97" s="98" t="str">
        <f>BaseDeCalcul!AE100</f>
        <v>C</v>
      </c>
      <c r="AI97" s="98" t="str">
        <f>BaseDeCalcul!AF100</f>
        <v>NA</v>
      </c>
      <c r="AJ97" s="98" t="str">
        <f>BaseDeCalcul!AG100</f>
        <v>C</v>
      </c>
      <c r="AK97" s="98" t="str">
        <f>BaseDeCalcul!AH100</f>
        <v>NA</v>
      </c>
      <c r="AL97" s="98" t="str">
        <f>BaseDeCalcul!AI100</f>
        <v>NA</v>
      </c>
      <c r="AM97" s="98" t="str">
        <f>BaseDeCalcul!AJ100</f>
        <v>NA</v>
      </c>
      <c r="AN97" s="98" t="str">
        <f>BaseDeCalcul!AK100</f>
        <v>NA</v>
      </c>
      <c r="AO97" s="98" t="str">
        <f>BaseDeCalcul!AL100</f>
        <v>C</v>
      </c>
      <c r="AP97" s="98" t="str">
        <f>BaseDeCalcul!AM100</f>
        <v>NA</v>
      </c>
      <c r="AQ97" s="98" t="str">
        <f>BaseDeCalcul!AN100</f>
        <v>NA</v>
      </c>
      <c r="AR97" s="98" t="str">
        <f>BaseDeCalcul!AO100</f>
        <v>NT</v>
      </c>
      <c r="AS97" s="98" t="str">
        <f>BaseDeCalcul!AP100</f>
        <v>NT</v>
      </c>
      <c r="AT97" s="98" t="str">
        <f>BaseDeCalcul!AQ100</f>
        <v>NT</v>
      </c>
      <c r="AU97" s="99" t="str">
        <f>BaseDeCalcul!AV100</f>
        <v>C</v>
      </c>
    </row>
    <row r="98" spans="1:47" ht="45" customHeight="1">
      <c r="A98" s="6">
        <v>11</v>
      </c>
      <c r="B98" s="94" t="str">
        <f>Criteres!B98</f>
        <v>Formulaires</v>
      </c>
      <c r="C98" s="92">
        <f>BaseDeCalcul!AR101</f>
        <v>95</v>
      </c>
      <c r="D98" s="92" t="str">
        <f>BaseDeCalcul!B101</f>
        <v>11.7</v>
      </c>
      <c r="E98" s="95" t="str">
        <f>Criteres!E98</f>
        <v>Dans chaque formulaire, chaque légende associée à un regroupement de champs de même nature est-elle pertinente ?</v>
      </c>
      <c r="F98" s="92" t="str">
        <f>Criteres!D98</f>
        <v>A</v>
      </c>
      <c r="G98" s="98" t="str">
        <f>BaseDeCalcul!D101</f>
        <v>C</v>
      </c>
      <c r="H98" s="98" t="str">
        <f>BaseDeCalcul!E101</f>
        <v>NA</v>
      </c>
      <c r="I98" s="98" t="str">
        <f>BaseDeCalcul!F101</f>
        <v>NA</v>
      </c>
      <c r="J98" s="98" t="str">
        <f>BaseDeCalcul!G101</f>
        <v>C</v>
      </c>
      <c r="K98" s="98" t="str">
        <f>BaseDeCalcul!H101</f>
        <v>C</v>
      </c>
      <c r="L98" s="98" t="str">
        <f>BaseDeCalcul!I101</f>
        <v>C</v>
      </c>
      <c r="M98" s="98" t="str">
        <f>BaseDeCalcul!J101</f>
        <v>NA</v>
      </c>
      <c r="N98" s="98" t="str">
        <f>BaseDeCalcul!K101</f>
        <v>C</v>
      </c>
      <c r="O98" s="98" t="str">
        <f>BaseDeCalcul!L101</f>
        <v>NA</v>
      </c>
      <c r="P98" s="98" t="str">
        <f>BaseDeCalcul!M101</f>
        <v>C</v>
      </c>
      <c r="Q98" s="98" t="str">
        <f>BaseDeCalcul!N101</f>
        <v>NT</v>
      </c>
      <c r="R98" s="98" t="str">
        <f>BaseDeCalcul!O101</f>
        <v>C</v>
      </c>
      <c r="S98" s="98" t="str">
        <f>BaseDeCalcul!P101</f>
        <v>NA</v>
      </c>
      <c r="T98" s="98" t="str">
        <f>BaseDeCalcul!Q101</f>
        <v>C</v>
      </c>
      <c r="U98" s="98" t="str">
        <f>BaseDeCalcul!R101</f>
        <v>NA</v>
      </c>
      <c r="V98" s="98" t="str">
        <f>BaseDeCalcul!S101</f>
        <v>C</v>
      </c>
      <c r="W98" s="98" t="str">
        <f>BaseDeCalcul!T101</f>
        <v>NA</v>
      </c>
      <c r="X98" s="98" t="str">
        <f>BaseDeCalcul!U101</f>
        <v>C</v>
      </c>
      <c r="Y98" s="98" t="str">
        <f>BaseDeCalcul!V101</f>
        <v>NA</v>
      </c>
      <c r="Z98" s="98" t="str">
        <f>BaseDeCalcul!W101</f>
        <v>C</v>
      </c>
      <c r="AA98" s="98" t="str">
        <f>BaseDeCalcul!X101</f>
        <v>NA</v>
      </c>
      <c r="AB98" s="98" t="str">
        <f>BaseDeCalcul!Y101</f>
        <v>C</v>
      </c>
      <c r="AC98" s="98" t="str">
        <f>BaseDeCalcul!Z101</f>
        <v>C</v>
      </c>
      <c r="AD98" s="98" t="str">
        <f>BaseDeCalcul!AA101</f>
        <v>NA</v>
      </c>
      <c r="AE98" s="98" t="str">
        <f>BaseDeCalcul!AB101</f>
        <v>NT</v>
      </c>
      <c r="AF98" s="98" t="str">
        <f>BaseDeCalcul!AC101</f>
        <v>C</v>
      </c>
      <c r="AG98" s="98" t="str">
        <f>BaseDeCalcul!AD101</f>
        <v>NA</v>
      </c>
      <c r="AH98" s="98" t="str">
        <f>BaseDeCalcul!AE101</f>
        <v>C</v>
      </c>
      <c r="AI98" s="98" t="str">
        <f>BaseDeCalcul!AF101</f>
        <v>NA</v>
      </c>
      <c r="AJ98" s="98" t="str">
        <f>BaseDeCalcul!AG101</f>
        <v>C</v>
      </c>
      <c r="AK98" s="98" t="str">
        <f>BaseDeCalcul!AH101</f>
        <v>NA</v>
      </c>
      <c r="AL98" s="98" t="str">
        <f>BaseDeCalcul!AI101</f>
        <v>NA</v>
      </c>
      <c r="AM98" s="98" t="str">
        <f>BaseDeCalcul!AJ101</f>
        <v>NA</v>
      </c>
      <c r="AN98" s="98" t="str">
        <f>BaseDeCalcul!AK101</f>
        <v>NA</v>
      </c>
      <c r="AO98" s="98" t="str">
        <f>BaseDeCalcul!AL101</f>
        <v>NA</v>
      </c>
      <c r="AP98" s="98" t="str">
        <f>BaseDeCalcul!AM101</f>
        <v>NA</v>
      </c>
      <c r="AQ98" s="98" t="str">
        <f>BaseDeCalcul!AN101</f>
        <v>NA</v>
      </c>
      <c r="AR98" s="98" t="str">
        <f>BaseDeCalcul!AO101</f>
        <v>NT</v>
      </c>
      <c r="AS98" s="98" t="str">
        <f>BaseDeCalcul!AP101</f>
        <v>NT</v>
      </c>
      <c r="AT98" s="98" t="str">
        <f>BaseDeCalcul!AQ101</f>
        <v>NT</v>
      </c>
      <c r="AU98" s="99" t="str">
        <f>BaseDeCalcul!AV101</f>
        <v>C</v>
      </c>
    </row>
    <row r="99" spans="1:47" ht="45" customHeight="1">
      <c r="A99" s="6">
        <v>11</v>
      </c>
      <c r="B99" s="94" t="str">
        <f>Criteres!B99</f>
        <v>Formulaires</v>
      </c>
      <c r="C99" s="92">
        <f>BaseDeCalcul!AR102</f>
        <v>96</v>
      </c>
      <c r="D99" s="92" t="str">
        <f>BaseDeCalcul!B102</f>
        <v>11.8</v>
      </c>
      <c r="E99" s="95" t="str">
        <f>Criteres!E99</f>
        <v>Dans chaque formulaire, les items de même nature d'une liste de choix sont-ils regroupées de manière pertinente ?</v>
      </c>
      <c r="F99" s="92" t="str">
        <f>Criteres!D99</f>
        <v>A</v>
      </c>
      <c r="G99" s="98" t="str">
        <f>BaseDeCalcul!D102</f>
        <v>NA</v>
      </c>
      <c r="H99" s="98" t="str">
        <f>BaseDeCalcul!E102</f>
        <v>NA</v>
      </c>
      <c r="I99" s="98" t="str">
        <f>BaseDeCalcul!F102</f>
        <v>NA</v>
      </c>
      <c r="J99" s="98" t="str">
        <f>BaseDeCalcul!G102</f>
        <v>NA</v>
      </c>
      <c r="K99" s="98" t="str">
        <f>BaseDeCalcul!H102</f>
        <v>NA</v>
      </c>
      <c r="L99" s="98" t="str">
        <f>BaseDeCalcul!I102</f>
        <v>NA</v>
      </c>
      <c r="M99" s="98" t="str">
        <f>BaseDeCalcul!J102</f>
        <v>NA</v>
      </c>
      <c r="N99" s="98" t="str">
        <f>BaseDeCalcul!K102</f>
        <v>NA</v>
      </c>
      <c r="O99" s="98" t="str">
        <f>BaseDeCalcul!L102</f>
        <v>NA</v>
      </c>
      <c r="P99" s="98" t="str">
        <f>BaseDeCalcul!M102</f>
        <v>NA</v>
      </c>
      <c r="Q99" s="98" t="str">
        <f>BaseDeCalcul!N102</f>
        <v>NT</v>
      </c>
      <c r="R99" s="98" t="str">
        <f>BaseDeCalcul!O102</f>
        <v>NA</v>
      </c>
      <c r="S99" s="98" t="str">
        <f>BaseDeCalcul!P102</f>
        <v>NA</v>
      </c>
      <c r="T99" s="98" t="str">
        <f>BaseDeCalcul!Q102</f>
        <v>NA</v>
      </c>
      <c r="U99" s="98" t="str">
        <f>BaseDeCalcul!R102</f>
        <v>NA</v>
      </c>
      <c r="V99" s="98" t="str">
        <f>BaseDeCalcul!S102</f>
        <v>NA</v>
      </c>
      <c r="W99" s="98" t="str">
        <f>BaseDeCalcul!T102</f>
        <v>NA</v>
      </c>
      <c r="X99" s="98" t="str">
        <f>BaseDeCalcul!U102</f>
        <v>NA</v>
      </c>
      <c r="Y99" s="98" t="str">
        <f>BaseDeCalcul!V102</f>
        <v>NA</v>
      </c>
      <c r="Z99" s="98" t="str">
        <f>BaseDeCalcul!W102</f>
        <v>NA</v>
      </c>
      <c r="AA99" s="98" t="str">
        <f>BaseDeCalcul!X102</f>
        <v>NA</v>
      </c>
      <c r="AB99" s="98" t="str">
        <f>BaseDeCalcul!Y102</f>
        <v>NA</v>
      </c>
      <c r="AC99" s="98" t="str">
        <f>BaseDeCalcul!Z102</f>
        <v>NA</v>
      </c>
      <c r="AD99" s="98" t="str">
        <f>BaseDeCalcul!AA102</f>
        <v>NA</v>
      </c>
      <c r="AE99" s="98" t="str">
        <f>BaseDeCalcul!AB102</f>
        <v>NT</v>
      </c>
      <c r="AF99" s="98" t="str">
        <f>BaseDeCalcul!AC102</f>
        <v>NA</v>
      </c>
      <c r="AG99" s="98" t="str">
        <f>BaseDeCalcul!AD102</f>
        <v>NA</v>
      </c>
      <c r="AH99" s="98" t="str">
        <f>BaseDeCalcul!AE102</f>
        <v>NA</v>
      </c>
      <c r="AI99" s="98" t="str">
        <f>BaseDeCalcul!AF102</f>
        <v>NA</v>
      </c>
      <c r="AJ99" s="98" t="str">
        <f>BaseDeCalcul!AG102</f>
        <v>NA</v>
      </c>
      <c r="AK99" s="98" t="str">
        <f>BaseDeCalcul!AH102</f>
        <v>NA</v>
      </c>
      <c r="AL99" s="98" t="str">
        <f>BaseDeCalcul!AI102</f>
        <v>NA</v>
      </c>
      <c r="AM99" s="98" t="str">
        <f>BaseDeCalcul!AJ102</f>
        <v>NA</v>
      </c>
      <c r="AN99" s="98" t="str">
        <f>BaseDeCalcul!AK102</f>
        <v>NA</v>
      </c>
      <c r="AO99" s="98" t="str">
        <f>BaseDeCalcul!AL102</f>
        <v>NA</v>
      </c>
      <c r="AP99" s="98" t="str">
        <f>BaseDeCalcul!AM102</f>
        <v>NA</v>
      </c>
      <c r="AQ99" s="98" t="str">
        <f>BaseDeCalcul!AN102</f>
        <v>NA</v>
      </c>
      <c r="AR99" s="98" t="str">
        <f>BaseDeCalcul!AO102</f>
        <v>NT</v>
      </c>
      <c r="AS99" s="98" t="str">
        <f>BaseDeCalcul!AP102</f>
        <v>NT</v>
      </c>
      <c r="AT99" s="98" t="str">
        <f>BaseDeCalcul!AQ102</f>
        <v>NT</v>
      </c>
      <c r="AU99" s="99" t="str">
        <f>BaseDeCalcul!AV102</f>
        <v>NA</v>
      </c>
    </row>
    <row r="100" spans="1:47" ht="45" customHeight="1">
      <c r="A100" s="6">
        <v>11</v>
      </c>
      <c r="B100" s="94" t="str">
        <f>Criteres!B100</f>
        <v>Formulaires</v>
      </c>
      <c r="C100" s="92">
        <f>BaseDeCalcul!AR103</f>
        <v>97</v>
      </c>
      <c r="D100" s="92" t="str">
        <f>BaseDeCalcul!B103</f>
        <v>11.9</v>
      </c>
      <c r="E100" s="95" t="str">
        <f>Criteres!E100</f>
        <v>Dans chaque formulaire, l'intitulé de chaque bouton est-il pertinent (hors cas particuliers) ?</v>
      </c>
      <c r="F100" s="92" t="str">
        <f>Criteres!D100</f>
        <v>A</v>
      </c>
      <c r="G100" s="98" t="str">
        <f>BaseDeCalcul!D103</f>
        <v>C</v>
      </c>
      <c r="H100" s="98" t="str">
        <f>BaseDeCalcul!E103</f>
        <v>NA</v>
      </c>
      <c r="I100" s="98" t="str">
        <f>BaseDeCalcul!F103</f>
        <v>NA</v>
      </c>
      <c r="J100" s="98" t="str">
        <f>BaseDeCalcul!G103</f>
        <v>C</v>
      </c>
      <c r="K100" s="98" t="str">
        <f>BaseDeCalcul!H103</f>
        <v>C</v>
      </c>
      <c r="L100" s="98" t="str">
        <f>BaseDeCalcul!I103</f>
        <v>C</v>
      </c>
      <c r="M100" s="98" t="str">
        <f>BaseDeCalcul!J103</f>
        <v>NA</v>
      </c>
      <c r="N100" s="98" t="str">
        <f>BaseDeCalcul!K103</f>
        <v>C</v>
      </c>
      <c r="O100" s="98" t="str">
        <f>BaseDeCalcul!L103</f>
        <v>NA</v>
      </c>
      <c r="P100" s="98" t="str">
        <f>BaseDeCalcul!M103</f>
        <v>C</v>
      </c>
      <c r="Q100" s="98" t="str">
        <f>BaseDeCalcul!N103</f>
        <v>NT</v>
      </c>
      <c r="R100" s="98" t="str">
        <f>BaseDeCalcul!O103</f>
        <v>NC</v>
      </c>
      <c r="S100" s="98" t="str">
        <f>BaseDeCalcul!P103</f>
        <v>NA</v>
      </c>
      <c r="T100" s="98" t="str">
        <f>BaseDeCalcul!Q103</f>
        <v>C</v>
      </c>
      <c r="U100" s="98" t="str">
        <f>BaseDeCalcul!R103</f>
        <v>NA</v>
      </c>
      <c r="V100" s="98" t="str">
        <f>BaseDeCalcul!S103</f>
        <v>C</v>
      </c>
      <c r="W100" s="98" t="str">
        <f>BaseDeCalcul!T103</f>
        <v>NA</v>
      </c>
      <c r="X100" s="98" t="str">
        <f>BaseDeCalcul!U103</f>
        <v>C</v>
      </c>
      <c r="Y100" s="98" t="str">
        <f>BaseDeCalcul!V103</f>
        <v>NA</v>
      </c>
      <c r="Z100" s="98" t="str">
        <f>BaseDeCalcul!W103</f>
        <v>C</v>
      </c>
      <c r="AA100" s="98" t="str">
        <f>BaseDeCalcul!X103</f>
        <v>NA</v>
      </c>
      <c r="AB100" s="98" t="str">
        <f>BaseDeCalcul!Y103</f>
        <v>C</v>
      </c>
      <c r="AC100" s="98" t="str">
        <f>BaseDeCalcul!Z103</f>
        <v>C</v>
      </c>
      <c r="AD100" s="98" t="str">
        <f>BaseDeCalcul!AA103</f>
        <v>NA</v>
      </c>
      <c r="AE100" s="98" t="str">
        <f>BaseDeCalcul!AB103</f>
        <v>NT</v>
      </c>
      <c r="AF100" s="98" t="str">
        <f>BaseDeCalcul!AC103</f>
        <v>C</v>
      </c>
      <c r="AG100" s="98" t="str">
        <f>BaseDeCalcul!AD103</f>
        <v>NA</v>
      </c>
      <c r="AH100" s="98" t="str">
        <f>BaseDeCalcul!AE103</f>
        <v>C</v>
      </c>
      <c r="AI100" s="98" t="str">
        <f>BaseDeCalcul!AF103</f>
        <v>NA</v>
      </c>
      <c r="AJ100" s="98" t="str">
        <f>BaseDeCalcul!AG103</f>
        <v>C</v>
      </c>
      <c r="AK100" s="98" t="str">
        <f>BaseDeCalcul!AH103</f>
        <v>NA</v>
      </c>
      <c r="AL100" s="98" t="str">
        <f>BaseDeCalcul!AI103</f>
        <v>NA</v>
      </c>
      <c r="AM100" s="98" t="str">
        <f>BaseDeCalcul!AJ103</f>
        <v>NA</v>
      </c>
      <c r="AN100" s="98" t="str">
        <f>BaseDeCalcul!AK103</f>
        <v>NA</v>
      </c>
      <c r="AO100" s="98" t="str">
        <f>BaseDeCalcul!AL103</f>
        <v>C</v>
      </c>
      <c r="AP100" s="98" t="str">
        <f>BaseDeCalcul!AM103</f>
        <v>NA</v>
      </c>
      <c r="AQ100" s="98" t="str">
        <f>BaseDeCalcul!AN103</f>
        <v>NA</v>
      </c>
      <c r="AR100" s="98" t="str">
        <f>BaseDeCalcul!AO103</f>
        <v>NT</v>
      </c>
      <c r="AS100" s="98" t="str">
        <f>BaseDeCalcul!AP103</f>
        <v>NT</v>
      </c>
      <c r="AT100" s="98" t="str">
        <f>BaseDeCalcul!AQ103</f>
        <v>NT</v>
      </c>
      <c r="AU100" s="99" t="str">
        <f>BaseDeCalcul!AV103</f>
        <v>NC</v>
      </c>
    </row>
    <row r="101" spans="1:47" ht="45" customHeight="1">
      <c r="A101" s="6">
        <v>11</v>
      </c>
      <c r="B101" s="94" t="str">
        <f>Criteres!B101</f>
        <v>Formulaires</v>
      </c>
      <c r="C101" s="92">
        <f>BaseDeCalcul!AR104</f>
        <v>98</v>
      </c>
      <c r="D101" s="92" t="str">
        <f>BaseDeCalcul!B104</f>
        <v>11.10</v>
      </c>
      <c r="E101" s="95" t="str">
        <f>Criteres!E101</f>
        <v>Dans chaque formulaire, le contrôle de saisie est-il utilisé de manière pertinente (hors cas particulier s ) ?</v>
      </c>
      <c r="F101" s="92" t="str">
        <f>Criteres!D101</f>
        <v>A</v>
      </c>
      <c r="G101" s="98" t="str">
        <f>BaseDeCalcul!D104</f>
        <v>NA</v>
      </c>
      <c r="H101" s="98" t="str">
        <f>BaseDeCalcul!E104</f>
        <v>NA</v>
      </c>
      <c r="I101" s="98" t="str">
        <f>BaseDeCalcul!F104</f>
        <v>NA</v>
      </c>
      <c r="J101" s="98" t="str">
        <f>BaseDeCalcul!G104</f>
        <v>NA</v>
      </c>
      <c r="K101" s="98" t="str">
        <f>BaseDeCalcul!H104</f>
        <v>NA</v>
      </c>
      <c r="L101" s="98" t="str">
        <f>BaseDeCalcul!I104</f>
        <v>NC</v>
      </c>
      <c r="M101" s="98" t="str">
        <f>BaseDeCalcul!J104</f>
        <v>NA</v>
      </c>
      <c r="N101" s="98" t="str">
        <f>BaseDeCalcul!K104</f>
        <v>NA</v>
      </c>
      <c r="O101" s="98" t="str">
        <f>BaseDeCalcul!L104</f>
        <v>NA</v>
      </c>
      <c r="P101" s="98" t="str">
        <f>BaseDeCalcul!M104</f>
        <v>NA</v>
      </c>
      <c r="Q101" s="98" t="str">
        <f>BaseDeCalcul!N104</f>
        <v>NT</v>
      </c>
      <c r="R101" s="98" t="str">
        <f>BaseDeCalcul!O104</f>
        <v>NA</v>
      </c>
      <c r="S101" s="98" t="str">
        <f>BaseDeCalcul!P104</f>
        <v>NA</v>
      </c>
      <c r="T101" s="98" t="str">
        <f>BaseDeCalcul!Q104</f>
        <v>NA</v>
      </c>
      <c r="U101" s="98" t="str">
        <f>BaseDeCalcul!R104</f>
        <v>NA</v>
      </c>
      <c r="V101" s="98" t="str">
        <f>BaseDeCalcul!S104</f>
        <v>NA</v>
      </c>
      <c r="W101" s="98" t="str">
        <f>BaseDeCalcul!T104</f>
        <v>NA</v>
      </c>
      <c r="X101" s="98" t="str">
        <f>BaseDeCalcul!U104</f>
        <v>NA</v>
      </c>
      <c r="Y101" s="98" t="str">
        <f>BaseDeCalcul!V104</f>
        <v>NA</v>
      </c>
      <c r="Z101" s="98" t="str">
        <f>BaseDeCalcul!W104</f>
        <v>NA</v>
      </c>
      <c r="AA101" s="98" t="str">
        <f>BaseDeCalcul!X104</f>
        <v>NA</v>
      </c>
      <c r="AB101" s="98" t="str">
        <f>BaseDeCalcul!Y104</f>
        <v>NA</v>
      </c>
      <c r="AC101" s="98" t="str">
        <f>BaseDeCalcul!Z104</f>
        <v>NA</v>
      </c>
      <c r="AD101" s="98" t="str">
        <f>BaseDeCalcul!AA104</f>
        <v>NA</v>
      </c>
      <c r="AE101" s="98" t="str">
        <f>BaseDeCalcul!AB104</f>
        <v>NT</v>
      </c>
      <c r="AF101" s="98" t="str">
        <f>BaseDeCalcul!AC104</f>
        <v>NA</v>
      </c>
      <c r="AG101" s="98" t="str">
        <f>BaseDeCalcul!AD104</f>
        <v>NA</v>
      </c>
      <c r="AH101" s="98" t="str">
        <f>BaseDeCalcul!AE104</f>
        <v>NA</v>
      </c>
      <c r="AI101" s="98" t="str">
        <f>BaseDeCalcul!AF104</f>
        <v>NA</v>
      </c>
      <c r="AJ101" s="98" t="str">
        <f>BaseDeCalcul!AG104</f>
        <v>NA</v>
      </c>
      <c r="AK101" s="98" t="str">
        <f>BaseDeCalcul!AH104</f>
        <v>NA</v>
      </c>
      <c r="AL101" s="98" t="str">
        <f>BaseDeCalcul!AI104</f>
        <v>NA</v>
      </c>
      <c r="AM101" s="98" t="str">
        <f>BaseDeCalcul!AJ104</f>
        <v>NA</v>
      </c>
      <c r="AN101" s="98" t="str">
        <f>BaseDeCalcul!AK104</f>
        <v>NA</v>
      </c>
      <c r="AO101" s="98" t="str">
        <f>BaseDeCalcul!AL104</f>
        <v>NA</v>
      </c>
      <c r="AP101" s="98" t="str">
        <f>BaseDeCalcul!AM104</f>
        <v>NA</v>
      </c>
      <c r="AQ101" s="98" t="str">
        <f>BaseDeCalcul!AN104</f>
        <v>NA</v>
      </c>
      <c r="AR101" s="98" t="str">
        <f>BaseDeCalcul!AO104</f>
        <v>NT</v>
      </c>
      <c r="AS101" s="98" t="str">
        <f>BaseDeCalcul!AP104</f>
        <v>NT</v>
      </c>
      <c r="AT101" s="98" t="str">
        <f>BaseDeCalcul!AQ104</f>
        <v>NT</v>
      </c>
      <c r="AU101" s="99" t="str">
        <f>BaseDeCalcul!AV104</f>
        <v>NC</v>
      </c>
    </row>
    <row r="102" spans="1:47" ht="45" customHeight="1">
      <c r="A102" s="6">
        <v>11</v>
      </c>
      <c r="B102" s="94" t="str">
        <f>Criteres!B102</f>
        <v>Formulaires</v>
      </c>
      <c r="C102" s="92">
        <f>BaseDeCalcul!AR105</f>
        <v>99</v>
      </c>
      <c r="D102" s="92" t="str">
        <f>BaseDeCalcul!B105</f>
        <v>11.11</v>
      </c>
      <c r="E102" s="95" t="str">
        <f>Criteres!E102</f>
        <v>Dans chaque formulaire, le contrôle de saisie est-il accompagné, si nécessaire, de suggestions facilitant la correction des erreurs de saisie ?</v>
      </c>
      <c r="F102" s="92" t="str">
        <f>Criteres!D102</f>
        <v>AA</v>
      </c>
      <c r="G102" s="98" t="str">
        <f>BaseDeCalcul!D105</f>
        <v>NA</v>
      </c>
      <c r="H102" s="98" t="str">
        <f>BaseDeCalcul!E105</f>
        <v>NA</v>
      </c>
      <c r="I102" s="98" t="str">
        <f>BaseDeCalcul!F105</f>
        <v>NA</v>
      </c>
      <c r="J102" s="98" t="str">
        <f>BaseDeCalcul!G105</f>
        <v>NA</v>
      </c>
      <c r="K102" s="98" t="str">
        <f>BaseDeCalcul!H105</f>
        <v>NA</v>
      </c>
      <c r="L102" s="98" t="str">
        <f>BaseDeCalcul!I105</f>
        <v>C</v>
      </c>
      <c r="M102" s="98" t="str">
        <f>BaseDeCalcul!J105</f>
        <v>NA</v>
      </c>
      <c r="N102" s="98" t="str">
        <f>BaseDeCalcul!K105</f>
        <v>NA</v>
      </c>
      <c r="O102" s="98" t="str">
        <f>BaseDeCalcul!L105</f>
        <v>NA</v>
      </c>
      <c r="P102" s="98" t="str">
        <f>BaseDeCalcul!M105</f>
        <v>NA</v>
      </c>
      <c r="Q102" s="98" t="str">
        <f>BaseDeCalcul!N105</f>
        <v>NT</v>
      </c>
      <c r="R102" s="98" t="str">
        <f>BaseDeCalcul!O105</f>
        <v>NA</v>
      </c>
      <c r="S102" s="98" t="str">
        <f>BaseDeCalcul!P105</f>
        <v>NA</v>
      </c>
      <c r="T102" s="98" t="str">
        <f>BaseDeCalcul!Q105</f>
        <v>NA</v>
      </c>
      <c r="U102" s="98" t="str">
        <f>BaseDeCalcul!R105</f>
        <v>NA</v>
      </c>
      <c r="V102" s="98" t="str">
        <f>BaseDeCalcul!S105</f>
        <v>NA</v>
      </c>
      <c r="W102" s="98" t="str">
        <f>BaseDeCalcul!T105</f>
        <v>NA</v>
      </c>
      <c r="X102" s="98" t="str">
        <f>BaseDeCalcul!U105</f>
        <v>NA</v>
      </c>
      <c r="Y102" s="98" t="str">
        <f>BaseDeCalcul!V105</f>
        <v>NA</v>
      </c>
      <c r="Z102" s="98" t="str">
        <f>BaseDeCalcul!W105</f>
        <v>NA</v>
      </c>
      <c r="AA102" s="98" t="str">
        <f>BaseDeCalcul!X105</f>
        <v>NA</v>
      </c>
      <c r="AB102" s="98" t="str">
        <f>BaseDeCalcul!Y105</f>
        <v>NA</v>
      </c>
      <c r="AC102" s="98" t="str">
        <f>BaseDeCalcul!Z105</f>
        <v>NA</v>
      </c>
      <c r="AD102" s="98" t="str">
        <f>BaseDeCalcul!AA105</f>
        <v>NA</v>
      </c>
      <c r="AE102" s="98" t="str">
        <f>BaseDeCalcul!AB105</f>
        <v>NT</v>
      </c>
      <c r="AF102" s="98" t="str">
        <f>BaseDeCalcul!AC105</f>
        <v>NA</v>
      </c>
      <c r="AG102" s="98" t="str">
        <f>BaseDeCalcul!AD105</f>
        <v>NA</v>
      </c>
      <c r="AH102" s="98" t="str">
        <f>BaseDeCalcul!AE105</f>
        <v>NA</v>
      </c>
      <c r="AI102" s="98" t="str">
        <f>BaseDeCalcul!AF105</f>
        <v>NA</v>
      </c>
      <c r="AJ102" s="98" t="str">
        <f>BaseDeCalcul!AG105</f>
        <v>NA</v>
      </c>
      <c r="AK102" s="98" t="str">
        <f>BaseDeCalcul!AH105</f>
        <v>NA</v>
      </c>
      <c r="AL102" s="98" t="str">
        <f>BaseDeCalcul!AI105</f>
        <v>NA</v>
      </c>
      <c r="AM102" s="98" t="str">
        <f>BaseDeCalcul!AJ105</f>
        <v>NA</v>
      </c>
      <c r="AN102" s="98" t="str">
        <f>BaseDeCalcul!AK105</f>
        <v>NA</v>
      </c>
      <c r="AO102" s="98" t="str">
        <f>BaseDeCalcul!AL105</f>
        <v>NA</v>
      </c>
      <c r="AP102" s="98" t="str">
        <f>BaseDeCalcul!AM105</f>
        <v>NA</v>
      </c>
      <c r="AQ102" s="98" t="str">
        <f>BaseDeCalcul!AN105</f>
        <v>NA</v>
      </c>
      <c r="AR102" s="98" t="str">
        <f>BaseDeCalcul!AO105</f>
        <v>NT</v>
      </c>
      <c r="AS102" s="98" t="str">
        <f>BaseDeCalcul!AP105</f>
        <v>NT</v>
      </c>
      <c r="AT102" s="98" t="str">
        <f>BaseDeCalcul!AQ105</f>
        <v>NT</v>
      </c>
      <c r="AU102" s="99" t="str">
        <f>BaseDeCalcul!AV105</f>
        <v>C</v>
      </c>
    </row>
    <row r="103" spans="1:47" ht="45" customHeight="1">
      <c r="A103" s="6">
        <v>11</v>
      </c>
      <c r="B103" s="94" t="str">
        <f>Criteres!B103</f>
        <v>Formulaires</v>
      </c>
      <c r="C103" s="92">
        <f>BaseDeCalcul!AR106</f>
        <v>100</v>
      </c>
      <c r="D103" s="92" t="str">
        <f>BaseDeCalcul!B106</f>
        <v>11.12</v>
      </c>
      <c r="E103" s="95" t="str">
        <f>Criteres!E103</f>
        <v>Pour chaque formulaire qui modifie ou supprime des données, ou qui transmet des réponses à un test ou à un examen, ou dont la validation a des conséquences financières ou juridiques, la saisie des données vérifie-t-elle une de ces conditions ?</v>
      </c>
      <c r="F103" s="92" t="str">
        <f>Criteres!D103</f>
        <v>AA</v>
      </c>
      <c r="G103" s="98" t="str">
        <f>BaseDeCalcul!D106</f>
        <v>NA</v>
      </c>
      <c r="H103" s="98" t="str">
        <f>BaseDeCalcul!E106</f>
        <v>NA</v>
      </c>
      <c r="I103" s="98" t="str">
        <f>BaseDeCalcul!F106</f>
        <v>NA</v>
      </c>
      <c r="J103" s="98" t="str">
        <f>BaseDeCalcul!G106</f>
        <v>NA</v>
      </c>
      <c r="K103" s="98" t="str">
        <f>BaseDeCalcul!H106</f>
        <v>NA</v>
      </c>
      <c r="L103" s="98" t="str">
        <f>BaseDeCalcul!I106</f>
        <v>NA</v>
      </c>
      <c r="M103" s="98" t="str">
        <f>BaseDeCalcul!J106</f>
        <v>NA</v>
      </c>
      <c r="N103" s="98" t="str">
        <f>BaseDeCalcul!K106</f>
        <v>NA</v>
      </c>
      <c r="O103" s="98" t="str">
        <f>BaseDeCalcul!L106</f>
        <v>NA</v>
      </c>
      <c r="P103" s="98" t="str">
        <f>BaseDeCalcul!M106</f>
        <v>NA</v>
      </c>
      <c r="Q103" s="98" t="str">
        <f>BaseDeCalcul!N106</f>
        <v>NT</v>
      </c>
      <c r="R103" s="98" t="str">
        <f>BaseDeCalcul!O106</f>
        <v>NA</v>
      </c>
      <c r="S103" s="98" t="str">
        <f>BaseDeCalcul!P106</f>
        <v>NA</v>
      </c>
      <c r="T103" s="98" t="str">
        <f>BaseDeCalcul!Q106</f>
        <v>NA</v>
      </c>
      <c r="U103" s="98" t="str">
        <f>BaseDeCalcul!R106</f>
        <v>NA</v>
      </c>
      <c r="V103" s="98" t="str">
        <f>BaseDeCalcul!S106</f>
        <v>NA</v>
      </c>
      <c r="W103" s="98" t="str">
        <f>BaseDeCalcul!T106</f>
        <v>NA</v>
      </c>
      <c r="X103" s="98" t="str">
        <f>BaseDeCalcul!U106</f>
        <v>NA</v>
      </c>
      <c r="Y103" s="98" t="str">
        <f>BaseDeCalcul!V106</f>
        <v>NA</v>
      </c>
      <c r="Z103" s="98" t="str">
        <f>BaseDeCalcul!W106</f>
        <v>NA</v>
      </c>
      <c r="AA103" s="98" t="str">
        <f>BaseDeCalcul!X106</f>
        <v>NA</v>
      </c>
      <c r="AB103" s="98" t="str">
        <f>BaseDeCalcul!Y106</f>
        <v>NA</v>
      </c>
      <c r="AC103" s="98" t="str">
        <f>BaseDeCalcul!Z106</f>
        <v>NA</v>
      </c>
      <c r="AD103" s="98" t="str">
        <f>BaseDeCalcul!AA106</f>
        <v>NA</v>
      </c>
      <c r="AE103" s="98" t="str">
        <f>BaseDeCalcul!AB106</f>
        <v>NT</v>
      </c>
      <c r="AF103" s="98" t="str">
        <f>BaseDeCalcul!AC106</f>
        <v>NA</v>
      </c>
      <c r="AG103" s="98" t="str">
        <f>BaseDeCalcul!AD106</f>
        <v>NA</v>
      </c>
      <c r="AH103" s="98" t="str">
        <f>BaseDeCalcul!AE106</f>
        <v>NA</v>
      </c>
      <c r="AI103" s="98" t="str">
        <f>BaseDeCalcul!AF106</f>
        <v>NA</v>
      </c>
      <c r="AJ103" s="98" t="str">
        <f>BaseDeCalcul!AG106</f>
        <v>NA</v>
      </c>
      <c r="AK103" s="98" t="str">
        <f>BaseDeCalcul!AH106</f>
        <v>NA</v>
      </c>
      <c r="AL103" s="98" t="str">
        <f>BaseDeCalcul!AI106</f>
        <v>NA</v>
      </c>
      <c r="AM103" s="98" t="str">
        <f>BaseDeCalcul!AJ106</f>
        <v>NA</v>
      </c>
      <c r="AN103" s="98" t="str">
        <f>BaseDeCalcul!AK106</f>
        <v>NA</v>
      </c>
      <c r="AO103" s="98" t="str">
        <f>BaseDeCalcul!AL106</f>
        <v>NA</v>
      </c>
      <c r="AP103" s="98" t="str">
        <f>BaseDeCalcul!AM106</f>
        <v>NA</v>
      </c>
      <c r="AQ103" s="98" t="str">
        <f>BaseDeCalcul!AN106</f>
        <v>NA</v>
      </c>
      <c r="AR103" s="98" t="str">
        <f>BaseDeCalcul!AO106</f>
        <v>NT</v>
      </c>
      <c r="AS103" s="98" t="str">
        <f>BaseDeCalcul!AP106</f>
        <v>NT</v>
      </c>
      <c r="AT103" s="98" t="str">
        <f>BaseDeCalcul!AQ106</f>
        <v>NT</v>
      </c>
      <c r="AU103" s="99" t="str">
        <f>BaseDeCalcul!AV106</f>
        <v>NA</v>
      </c>
    </row>
    <row r="104" spans="1:47" ht="45" customHeight="1">
      <c r="A104" s="6">
        <v>11</v>
      </c>
      <c r="B104" s="94" t="str">
        <f>Criteres!B104</f>
        <v>Formulaires</v>
      </c>
      <c r="C104" s="92">
        <f>BaseDeCalcul!AR107</f>
        <v>101</v>
      </c>
      <c r="D104" s="92" t="str">
        <f>BaseDeCalcul!B107</f>
        <v>11.13</v>
      </c>
      <c r="E104" s="95" t="str">
        <f>Criteres!E104</f>
        <v>La finalité d'un champ de saisie peut-elle être déduite pour faciliter le remplissage automatique des champs avec les données de l'utilisateur ?</v>
      </c>
      <c r="F104" s="92" t="str">
        <f>Criteres!D104</f>
        <v>AA</v>
      </c>
      <c r="G104" s="98" t="str">
        <f>BaseDeCalcul!D107</f>
        <v>NA</v>
      </c>
      <c r="H104" s="98" t="str">
        <f>BaseDeCalcul!E107</f>
        <v>NA</v>
      </c>
      <c r="I104" s="98" t="str">
        <f>BaseDeCalcul!F107</f>
        <v>NA</v>
      </c>
      <c r="J104" s="98" t="str">
        <f>BaseDeCalcul!G107</f>
        <v>NA</v>
      </c>
      <c r="K104" s="98" t="str">
        <f>BaseDeCalcul!H107</f>
        <v>NA</v>
      </c>
      <c r="L104" s="98" t="str">
        <f>BaseDeCalcul!I107</f>
        <v>NA</v>
      </c>
      <c r="M104" s="98" t="str">
        <f>BaseDeCalcul!J107</f>
        <v>NA</v>
      </c>
      <c r="N104" s="98" t="str">
        <f>BaseDeCalcul!K107</f>
        <v>NA</v>
      </c>
      <c r="O104" s="98" t="str">
        <f>BaseDeCalcul!L107</f>
        <v>NA</v>
      </c>
      <c r="P104" s="98" t="str">
        <f>BaseDeCalcul!M107</f>
        <v>NA</v>
      </c>
      <c r="Q104" s="98" t="str">
        <f>BaseDeCalcul!N107</f>
        <v>NT</v>
      </c>
      <c r="R104" s="98" t="str">
        <f>BaseDeCalcul!O107</f>
        <v>NA</v>
      </c>
      <c r="S104" s="98" t="str">
        <f>BaseDeCalcul!P107</f>
        <v>NA</v>
      </c>
      <c r="T104" s="98" t="str">
        <f>BaseDeCalcul!Q107</f>
        <v>NA</v>
      </c>
      <c r="U104" s="98" t="str">
        <f>BaseDeCalcul!R107</f>
        <v>NA</v>
      </c>
      <c r="V104" s="98" t="str">
        <f>BaseDeCalcul!S107</f>
        <v>NA</v>
      </c>
      <c r="W104" s="98" t="str">
        <f>BaseDeCalcul!T107</f>
        <v>NA</v>
      </c>
      <c r="X104" s="98" t="str">
        <f>BaseDeCalcul!U107</f>
        <v>NA</v>
      </c>
      <c r="Y104" s="98" t="str">
        <f>BaseDeCalcul!V107</f>
        <v>NA</v>
      </c>
      <c r="Z104" s="98" t="str">
        <f>BaseDeCalcul!W107</f>
        <v>NA</v>
      </c>
      <c r="AA104" s="98" t="str">
        <f>BaseDeCalcul!X107</f>
        <v>NA</v>
      </c>
      <c r="AB104" s="98" t="str">
        <f>BaseDeCalcul!Y107</f>
        <v>NA</v>
      </c>
      <c r="AC104" s="98" t="str">
        <f>BaseDeCalcul!Z107</f>
        <v>NA</v>
      </c>
      <c r="AD104" s="98" t="str">
        <f>BaseDeCalcul!AA107</f>
        <v>NA</v>
      </c>
      <c r="AE104" s="98" t="str">
        <f>BaseDeCalcul!AB107</f>
        <v>NT</v>
      </c>
      <c r="AF104" s="98" t="str">
        <f>BaseDeCalcul!AC107</f>
        <v>NA</v>
      </c>
      <c r="AG104" s="98" t="str">
        <f>BaseDeCalcul!AD107</f>
        <v>NA</v>
      </c>
      <c r="AH104" s="98" t="str">
        <f>BaseDeCalcul!AE107</f>
        <v>NA</v>
      </c>
      <c r="AI104" s="98" t="str">
        <f>BaseDeCalcul!AF107</f>
        <v>NA</v>
      </c>
      <c r="AJ104" s="98" t="str">
        <f>BaseDeCalcul!AG107</f>
        <v>NA</v>
      </c>
      <c r="AK104" s="98" t="str">
        <f>BaseDeCalcul!AH107</f>
        <v>NA</v>
      </c>
      <c r="AL104" s="98" t="str">
        <f>BaseDeCalcul!AI107</f>
        <v>NA</v>
      </c>
      <c r="AM104" s="98" t="str">
        <f>BaseDeCalcul!AJ107</f>
        <v>NA</v>
      </c>
      <c r="AN104" s="98" t="str">
        <f>BaseDeCalcul!AK107</f>
        <v>NA</v>
      </c>
      <c r="AO104" s="98" t="str">
        <f>BaseDeCalcul!AL107</f>
        <v>NA</v>
      </c>
      <c r="AP104" s="98" t="str">
        <f>BaseDeCalcul!AM107</f>
        <v>NA</v>
      </c>
      <c r="AQ104" s="98" t="str">
        <f>BaseDeCalcul!AN107</f>
        <v>NA</v>
      </c>
      <c r="AR104" s="98" t="str">
        <f>BaseDeCalcul!AO107</f>
        <v>NT</v>
      </c>
      <c r="AS104" s="98" t="str">
        <f>BaseDeCalcul!AP107</f>
        <v>NT</v>
      </c>
      <c r="AT104" s="98" t="str">
        <f>BaseDeCalcul!AQ107</f>
        <v>NT</v>
      </c>
      <c r="AU104" s="99" t="str">
        <f>BaseDeCalcul!AV107</f>
        <v>NA</v>
      </c>
    </row>
    <row r="105" spans="1:47" ht="45" customHeight="1">
      <c r="A105" s="6">
        <v>11</v>
      </c>
      <c r="B105" s="94" t="str">
        <f>Criteres!B105</f>
        <v>Formulaires</v>
      </c>
      <c r="C105" s="92">
        <f>BaseDeCalcul!AR108</f>
        <v>102</v>
      </c>
      <c r="D105" s="92" t="str">
        <f>BaseDeCalcul!B108</f>
        <v>11.14</v>
      </c>
      <c r="E105" s="95" t="str">
        <f>Criteres!E105</f>
        <v>Pour chaque formulaire, toutes les données peuvent-elles être modifiées, mises à jour ou récupérées par l'utilisateur ?</v>
      </c>
      <c r="F105" s="92" t="str">
        <f>Criteres!D105</f>
        <v>AAA</v>
      </c>
      <c r="G105" s="98" t="str">
        <f>BaseDeCalcul!D108</f>
        <v>NT</v>
      </c>
      <c r="H105" s="98" t="str">
        <f>BaseDeCalcul!E108</f>
        <v>NT</v>
      </c>
      <c r="I105" s="98" t="str">
        <f>BaseDeCalcul!F108</f>
        <v>NT</v>
      </c>
      <c r="J105" s="98" t="str">
        <f>BaseDeCalcul!G108</f>
        <v>NT</v>
      </c>
      <c r="K105" s="98" t="str">
        <f>BaseDeCalcul!H108</f>
        <v>NT</v>
      </c>
      <c r="L105" s="98" t="str">
        <f>BaseDeCalcul!I108</f>
        <v>NT</v>
      </c>
      <c r="M105" s="98" t="str">
        <f>BaseDeCalcul!J108</f>
        <v>NT</v>
      </c>
      <c r="N105" s="98" t="str">
        <f>BaseDeCalcul!K108</f>
        <v>NT</v>
      </c>
      <c r="O105" s="98" t="str">
        <f>BaseDeCalcul!L108</f>
        <v>NT</v>
      </c>
      <c r="P105" s="98" t="str">
        <f>BaseDeCalcul!M108</f>
        <v>NT</v>
      </c>
      <c r="Q105" s="98" t="str">
        <f>BaseDeCalcul!N108</f>
        <v>NT</v>
      </c>
      <c r="R105" s="98" t="str">
        <f>BaseDeCalcul!O108</f>
        <v>NT</v>
      </c>
      <c r="S105" s="98" t="str">
        <f>BaseDeCalcul!P108</f>
        <v>NT</v>
      </c>
      <c r="T105" s="98" t="str">
        <f>BaseDeCalcul!Q108</f>
        <v>NT</v>
      </c>
      <c r="U105" s="98" t="str">
        <f>BaseDeCalcul!R108</f>
        <v>NT</v>
      </c>
      <c r="V105" s="98" t="str">
        <f>BaseDeCalcul!S108</f>
        <v>NT</v>
      </c>
      <c r="W105" s="98" t="str">
        <f>BaseDeCalcul!T108</f>
        <v>NT</v>
      </c>
      <c r="X105" s="98" t="str">
        <f>BaseDeCalcul!U108</f>
        <v>NT</v>
      </c>
      <c r="Y105" s="98" t="str">
        <f>BaseDeCalcul!V108</f>
        <v>NT</v>
      </c>
      <c r="Z105" s="98" t="str">
        <f>BaseDeCalcul!W108</f>
        <v>NT</v>
      </c>
      <c r="AA105" s="98" t="str">
        <f>BaseDeCalcul!X108</f>
        <v>NT</v>
      </c>
      <c r="AB105" s="98" t="str">
        <f>BaseDeCalcul!Y108</f>
        <v>NT</v>
      </c>
      <c r="AC105" s="98" t="str">
        <f>BaseDeCalcul!Z108</f>
        <v>NT</v>
      </c>
      <c r="AD105" s="98" t="str">
        <f>BaseDeCalcul!AA108</f>
        <v>NT</v>
      </c>
      <c r="AE105" s="98" t="str">
        <f>BaseDeCalcul!AB108</f>
        <v>NT</v>
      </c>
      <c r="AF105" s="98" t="str">
        <f>BaseDeCalcul!AC108</f>
        <v>NT</v>
      </c>
      <c r="AG105" s="98" t="str">
        <f>BaseDeCalcul!AD108</f>
        <v>NT</v>
      </c>
      <c r="AH105" s="98" t="str">
        <f>BaseDeCalcul!AE108</f>
        <v>NT</v>
      </c>
      <c r="AI105" s="98" t="str">
        <f>BaseDeCalcul!AF108</f>
        <v>NT</v>
      </c>
      <c r="AJ105" s="98" t="str">
        <f>BaseDeCalcul!AG108</f>
        <v>NT</v>
      </c>
      <c r="AK105" s="98" t="str">
        <f>BaseDeCalcul!AH108</f>
        <v>NT</v>
      </c>
      <c r="AL105" s="98" t="str">
        <f>BaseDeCalcul!AI108</f>
        <v>NT</v>
      </c>
      <c r="AM105" s="98" t="str">
        <f>BaseDeCalcul!AJ108</f>
        <v>NT</v>
      </c>
      <c r="AN105" s="98" t="str">
        <f>BaseDeCalcul!AK108</f>
        <v>NT</v>
      </c>
      <c r="AO105" s="98" t="str">
        <f>BaseDeCalcul!AL108</f>
        <v>NT</v>
      </c>
      <c r="AP105" s="98" t="str">
        <f>BaseDeCalcul!AM108</f>
        <v>NT</v>
      </c>
      <c r="AQ105" s="98" t="str">
        <f>BaseDeCalcul!AN108</f>
        <v>NT</v>
      </c>
      <c r="AR105" s="98" t="str">
        <f>BaseDeCalcul!AO108</f>
        <v>NT</v>
      </c>
      <c r="AS105" s="98" t="str">
        <f>BaseDeCalcul!AP108</f>
        <v>NT</v>
      </c>
      <c r="AT105" s="98" t="str">
        <f>BaseDeCalcul!AQ108</f>
        <v>NT</v>
      </c>
      <c r="AU105" s="99" t="str">
        <f>BaseDeCalcul!AV108</f>
        <v>NT</v>
      </c>
    </row>
    <row r="106" spans="1:47" ht="45" customHeight="1">
      <c r="A106" s="6">
        <v>11</v>
      </c>
      <c r="B106" s="94" t="str">
        <f>Criteres!B106</f>
        <v>Formulaires</v>
      </c>
      <c r="C106" s="92">
        <f>BaseDeCalcul!AR109</f>
        <v>103</v>
      </c>
      <c r="D106" s="92" t="str">
        <f>BaseDeCalcul!B109</f>
        <v>11.15</v>
      </c>
      <c r="E106" s="95" t="str">
        <f>Criteres!E106</f>
        <v>Pour chaque formulaire, des aides à la saisie sont-elles présentes ?</v>
      </c>
      <c r="F106" s="92" t="str">
        <f>Criteres!D106</f>
        <v>AAA</v>
      </c>
      <c r="G106" s="98" t="str">
        <f>BaseDeCalcul!D109</f>
        <v>NT</v>
      </c>
      <c r="H106" s="98" t="str">
        <f>BaseDeCalcul!E109</f>
        <v>NT</v>
      </c>
      <c r="I106" s="98" t="str">
        <f>BaseDeCalcul!F109</f>
        <v>NT</v>
      </c>
      <c r="J106" s="98" t="str">
        <f>BaseDeCalcul!G109</f>
        <v>NT</v>
      </c>
      <c r="K106" s="98" t="str">
        <f>BaseDeCalcul!H109</f>
        <v>NT</v>
      </c>
      <c r="L106" s="98" t="str">
        <f>BaseDeCalcul!I109</f>
        <v>NT</v>
      </c>
      <c r="M106" s="98" t="str">
        <f>BaseDeCalcul!J109</f>
        <v>NT</v>
      </c>
      <c r="N106" s="98" t="str">
        <f>BaseDeCalcul!K109</f>
        <v>NT</v>
      </c>
      <c r="O106" s="98" t="str">
        <f>BaseDeCalcul!L109</f>
        <v>NT</v>
      </c>
      <c r="P106" s="98" t="str">
        <f>BaseDeCalcul!M109</f>
        <v>NT</v>
      </c>
      <c r="Q106" s="98" t="str">
        <f>BaseDeCalcul!N109</f>
        <v>NT</v>
      </c>
      <c r="R106" s="98" t="str">
        <f>BaseDeCalcul!O109</f>
        <v>NT</v>
      </c>
      <c r="S106" s="98" t="str">
        <f>BaseDeCalcul!P109</f>
        <v>NT</v>
      </c>
      <c r="T106" s="98" t="str">
        <f>BaseDeCalcul!Q109</f>
        <v>NT</v>
      </c>
      <c r="U106" s="98" t="str">
        <f>BaseDeCalcul!R109</f>
        <v>NT</v>
      </c>
      <c r="V106" s="98" t="str">
        <f>BaseDeCalcul!S109</f>
        <v>NT</v>
      </c>
      <c r="W106" s="98" t="str">
        <f>BaseDeCalcul!T109</f>
        <v>NT</v>
      </c>
      <c r="X106" s="98" t="str">
        <f>BaseDeCalcul!U109</f>
        <v>NT</v>
      </c>
      <c r="Y106" s="98" t="str">
        <f>BaseDeCalcul!V109</f>
        <v>NT</v>
      </c>
      <c r="Z106" s="98" t="str">
        <f>BaseDeCalcul!W109</f>
        <v>NT</v>
      </c>
      <c r="AA106" s="98" t="str">
        <f>BaseDeCalcul!X109</f>
        <v>NT</v>
      </c>
      <c r="AB106" s="98" t="str">
        <f>BaseDeCalcul!Y109</f>
        <v>NT</v>
      </c>
      <c r="AC106" s="98" t="str">
        <f>BaseDeCalcul!Z109</f>
        <v>NT</v>
      </c>
      <c r="AD106" s="98" t="str">
        <f>BaseDeCalcul!AA109</f>
        <v>NT</v>
      </c>
      <c r="AE106" s="98" t="str">
        <f>BaseDeCalcul!AB109</f>
        <v>NT</v>
      </c>
      <c r="AF106" s="98" t="str">
        <f>BaseDeCalcul!AC109</f>
        <v>NT</v>
      </c>
      <c r="AG106" s="98" t="str">
        <f>BaseDeCalcul!AD109</f>
        <v>NT</v>
      </c>
      <c r="AH106" s="98" t="str">
        <f>BaseDeCalcul!AE109</f>
        <v>NT</v>
      </c>
      <c r="AI106" s="98" t="str">
        <f>BaseDeCalcul!AF109</f>
        <v>NT</v>
      </c>
      <c r="AJ106" s="98" t="str">
        <f>BaseDeCalcul!AG109</f>
        <v>NT</v>
      </c>
      <c r="AK106" s="98" t="str">
        <f>BaseDeCalcul!AH109</f>
        <v>NT</v>
      </c>
      <c r="AL106" s="98" t="str">
        <f>BaseDeCalcul!AI109</f>
        <v>NT</v>
      </c>
      <c r="AM106" s="98" t="str">
        <f>BaseDeCalcul!AJ109</f>
        <v>NT</v>
      </c>
      <c r="AN106" s="98" t="str">
        <f>BaseDeCalcul!AK109</f>
        <v>NT</v>
      </c>
      <c r="AO106" s="98" t="str">
        <f>BaseDeCalcul!AL109</f>
        <v>NT</v>
      </c>
      <c r="AP106" s="98" t="str">
        <f>BaseDeCalcul!AM109</f>
        <v>NT</v>
      </c>
      <c r="AQ106" s="98" t="str">
        <f>BaseDeCalcul!AN109</f>
        <v>NT</v>
      </c>
      <c r="AR106" s="98" t="str">
        <f>BaseDeCalcul!AO109</f>
        <v>NT</v>
      </c>
      <c r="AS106" s="98" t="str">
        <f>BaseDeCalcul!AP109</f>
        <v>NT</v>
      </c>
      <c r="AT106" s="98" t="str">
        <f>BaseDeCalcul!AQ109</f>
        <v>NT</v>
      </c>
      <c r="AU106" s="99" t="str">
        <f>BaseDeCalcul!AV109</f>
        <v>NT</v>
      </c>
    </row>
    <row r="107" spans="1:47" ht="45" customHeight="1">
      <c r="A107" s="6">
        <v>12</v>
      </c>
      <c r="B107" s="94" t="str">
        <f>Criteres!B107</f>
        <v>Formulaires</v>
      </c>
      <c r="C107" s="92">
        <f>BaseDeCalcul!AR110</f>
        <v>104</v>
      </c>
      <c r="D107" s="92" t="str">
        <f>BaseDeCalcul!B110</f>
        <v>11.16</v>
      </c>
      <c r="E107" s="95" t="str">
        <f>Criteres!E107</f>
        <v>Pour chaque formulaire, chaque aide à la saisie est-elle pertinente ?</v>
      </c>
      <c r="F107" s="92" t="str">
        <f>Criteres!D107</f>
        <v>AAA</v>
      </c>
      <c r="G107" s="98" t="str">
        <f>BaseDeCalcul!D110</f>
        <v>NT</v>
      </c>
      <c r="H107" s="98" t="str">
        <f>BaseDeCalcul!E110</f>
        <v>NT</v>
      </c>
      <c r="I107" s="98" t="str">
        <f>BaseDeCalcul!F110</f>
        <v>NT</v>
      </c>
      <c r="J107" s="98" t="str">
        <f>BaseDeCalcul!G110</f>
        <v>NT</v>
      </c>
      <c r="K107" s="98" t="str">
        <f>BaseDeCalcul!H110</f>
        <v>NT</v>
      </c>
      <c r="L107" s="98" t="str">
        <f>BaseDeCalcul!I110</f>
        <v>NT</v>
      </c>
      <c r="M107" s="98" t="str">
        <f>BaseDeCalcul!J110</f>
        <v>NT</v>
      </c>
      <c r="N107" s="98" t="str">
        <f>BaseDeCalcul!K110</f>
        <v>NT</v>
      </c>
      <c r="O107" s="98" t="str">
        <f>BaseDeCalcul!L110</f>
        <v>NT</v>
      </c>
      <c r="P107" s="98" t="str">
        <f>BaseDeCalcul!M110</f>
        <v>NT</v>
      </c>
      <c r="Q107" s="98" t="str">
        <f>BaseDeCalcul!N110</f>
        <v>NT</v>
      </c>
      <c r="R107" s="98" t="str">
        <f>BaseDeCalcul!O110</f>
        <v>NT</v>
      </c>
      <c r="S107" s="98" t="str">
        <f>BaseDeCalcul!P110</f>
        <v>NT</v>
      </c>
      <c r="T107" s="98" t="str">
        <f>BaseDeCalcul!Q110</f>
        <v>NT</v>
      </c>
      <c r="U107" s="98" t="str">
        <f>BaseDeCalcul!R110</f>
        <v>NT</v>
      </c>
      <c r="V107" s="98" t="str">
        <f>BaseDeCalcul!S110</f>
        <v>NT</v>
      </c>
      <c r="W107" s="98" t="str">
        <f>BaseDeCalcul!T110</f>
        <v>NT</v>
      </c>
      <c r="X107" s="98" t="str">
        <f>BaseDeCalcul!U110</f>
        <v>NT</v>
      </c>
      <c r="Y107" s="98" t="str">
        <f>BaseDeCalcul!V110</f>
        <v>NT</v>
      </c>
      <c r="Z107" s="98" t="str">
        <f>BaseDeCalcul!W110</f>
        <v>NT</v>
      </c>
      <c r="AA107" s="98" t="str">
        <f>BaseDeCalcul!X110</f>
        <v>NT</v>
      </c>
      <c r="AB107" s="98" t="str">
        <f>BaseDeCalcul!Y110</f>
        <v>NT</v>
      </c>
      <c r="AC107" s="98" t="str">
        <f>BaseDeCalcul!Z110</f>
        <v>NT</v>
      </c>
      <c r="AD107" s="98" t="str">
        <f>BaseDeCalcul!AA110</f>
        <v>NT</v>
      </c>
      <c r="AE107" s="98" t="str">
        <f>BaseDeCalcul!AB110</f>
        <v>NT</v>
      </c>
      <c r="AF107" s="98" t="str">
        <f>BaseDeCalcul!AC110</f>
        <v>NT</v>
      </c>
      <c r="AG107" s="98" t="str">
        <f>BaseDeCalcul!AD110</f>
        <v>NT</v>
      </c>
      <c r="AH107" s="98" t="str">
        <f>BaseDeCalcul!AE110</f>
        <v>NT</v>
      </c>
      <c r="AI107" s="98" t="str">
        <f>BaseDeCalcul!AF110</f>
        <v>NT</v>
      </c>
      <c r="AJ107" s="98" t="str">
        <f>BaseDeCalcul!AG110</f>
        <v>NT</v>
      </c>
      <c r="AK107" s="98" t="str">
        <f>BaseDeCalcul!AH110</f>
        <v>NT</v>
      </c>
      <c r="AL107" s="98" t="str">
        <f>BaseDeCalcul!AI110</f>
        <v>NT</v>
      </c>
      <c r="AM107" s="98" t="str">
        <f>BaseDeCalcul!AJ110</f>
        <v>NT</v>
      </c>
      <c r="AN107" s="98" t="str">
        <f>BaseDeCalcul!AK110</f>
        <v>NT</v>
      </c>
      <c r="AO107" s="98" t="str">
        <f>BaseDeCalcul!AL110</f>
        <v>NT</v>
      </c>
      <c r="AP107" s="98" t="str">
        <f>BaseDeCalcul!AM110</f>
        <v>NT</v>
      </c>
      <c r="AQ107" s="98" t="str">
        <f>BaseDeCalcul!AN110</f>
        <v>NT</v>
      </c>
      <c r="AR107" s="98" t="str">
        <f>BaseDeCalcul!AO110</f>
        <v>NT</v>
      </c>
      <c r="AS107" s="98" t="str">
        <f>BaseDeCalcul!AP110</f>
        <v>NT</v>
      </c>
      <c r="AT107" s="98" t="str">
        <f>BaseDeCalcul!AQ110</f>
        <v>NT</v>
      </c>
      <c r="AU107" s="99" t="str">
        <f>BaseDeCalcul!AV110</f>
        <v>NT</v>
      </c>
    </row>
    <row r="108" spans="1:47" ht="45" customHeight="1">
      <c r="A108" s="6">
        <v>12</v>
      </c>
      <c r="B108" s="94" t="str">
        <f>Criteres!B108</f>
        <v>Navigation</v>
      </c>
      <c r="C108" s="92">
        <f>BaseDeCalcul!AR111</f>
        <v>105</v>
      </c>
      <c r="D108" s="92" t="str">
        <f>BaseDeCalcul!B111</f>
        <v>12.1</v>
      </c>
      <c r="E108" s="95" t="str">
        <f>Criteres!E108</f>
        <v>Chaque ensemble de pages dispose-t-il de deux systèmes de navigation différents, au moins (hors cas particuliers) ?</v>
      </c>
      <c r="F108" s="92" t="str">
        <f>Criteres!D108</f>
        <v>AA</v>
      </c>
      <c r="G108" s="98" t="str">
        <f>BaseDeCalcul!D111</f>
        <v>NC</v>
      </c>
      <c r="H108" s="98" t="str">
        <f>BaseDeCalcul!E111</f>
        <v>NA</v>
      </c>
      <c r="I108" s="98" t="str">
        <f>BaseDeCalcul!F111</f>
        <v>NA</v>
      </c>
      <c r="J108" s="98" t="str">
        <f>BaseDeCalcul!G111</f>
        <v>NA</v>
      </c>
      <c r="K108" s="98" t="str">
        <f>BaseDeCalcul!H111</f>
        <v>NA</v>
      </c>
      <c r="L108" s="98" t="str">
        <f>BaseDeCalcul!I111</f>
        <v>NA</v>
      </c>
      <c r="M108" s="98" t="str">
        <f>BaseDeCalcul!J111</f>
        <v>NA</v>
      </c>
      <c r="N108" s="98" t="str">
        <f>BaseDeCalcul!K111</f>
        <v>C</v>
      </c>
      <c r="O108" s="98" t="str">
        <f>BaseDeCalcul!L111</f>
        <v>NA</v>
      </c>
      <c r="P108" s="98" t="str">
        <f>BaseDeCalcul!M111</f>
        <v>NA</v>
      </c>
      <c r="Q108" s="98" t="str">
        <f>BaseDeCalcul!N111</f>
        <v>NT</v>
      </c>
      <c r="R108" s="98" t="str">
        <f>BaseDeCalcul!O111</f>
        <v>NA</v>
      </c>
      <c r="S108" s="98" t="str">
        <f>BaseDeCalcul!P111</f>
        <v>NA</v>
      </c>
      <c r="T108" s="98" t="str">
        <f>BaseDeCalcul!Q111</f>
        <v>NA</v>
      </c>
      <c r="U108" s="98" t="str">
        <f>BaseDeCalcul!R111</f>
        <v>NA</v>
      </c>
      <c r="V108" s="98" t="str">
        <f>BaseDeCalcul!S111</f>
        <v>NA</v>
      </c>
      <c r="W108" s="98" t="str">
        <f>BaseDeCalcul!T111</f>
        <v>NA</v>
      </c>
      <c r="X108" s="98" t="str">
        <f>BaseDeCalcul!U111</f>
        <v>NA</v>
      </c>
      <c r="Y108" s="98" t="str">
        <f>BaseDeCalcul!V111</f>
        <v>NA</v>
      </c>
      <c r="Z108" s="98" t="str">
        <f>BaseDeCalcul!W111</f>
        <v>NA</v>
      </c>
      <c r="AA108" s="98" t="str">
        <f>BaseDeCalcul!X111</f>
        <v>NA</v>
      </c>
      <c r="AB108" s="98" t="str">
        <f>BaseDeCalcul!Y111</f>
        <v>NA</v>
      </c>
      <c r="AC108" s="98" t="str">
        <f>BaseDeCalcul!Z111</f>
        <v>NA</v>
      </c>
      <c r="AD108" s="98" t="str">
        <f>BaseDeCalcul!AA111</f>
        <v>NA</v>
      </c>
      <c r="AE108" s="98" t="str">
        <f>BaseDeCalcul!AB111</f>
        <v>NT</v>
      </c>
      <c r="AF108" s="98" t="str">
        <f>BaseDeCalcul!AC111</f>
        <v>NA</v>
      </c>
      <c r="AG108" s="98" t="str">
        <f>BaseDeCalcul!AD111</f>
        <v>NA</v>
      </c>
      <c r="AH108" s="98" t="str">
        <f>BaseDeCalcul!AE111</f>
        <v>NA</v>
      </c>
      <c r="AI108" s="98" t="str">
        <f>BaseDeCalcul!AF111</f>
        <v>NA</v>
      </c>
      <c r="AJ108" s="98" t="str">
        <f>BaseDeCalcul!AG111</f>
        <v>NA</v>
      </c>
      <c r="AK108" s="98" t="str">
        <f>BaseDeCalcul!AH111</f>
        <v>C</v>
      </c>
      <c r="AL108" s="98" t="str">
        <f>BaseDeCalcul!AI111</f>
        <v>NA</v>
      </c>
      <c r="AM108" s="98" t="str">
        <f>BaseDeCalcul!AJ111</f>
        <v>NA</v>
      </c>
      <c r="AN108" s="98" t="str">
        <f>BaseDeCalcul!AK111</f>
        <v>NA</v>
      </c>
      <c r="AO108" s="98" t="str">
        <f>BaseDeCalcul!AL111</f>
        <v>NA</v>
      </c>
      <c r="AP108" s="98" t="str">
        <f>BaseDeCalcul!AM111</f>
        <v>NA</v>
      </c>
      <c r="AQ108" s="98" t="str">
        <f>BaseDeCalcul!AN111</f>
        <v>NA</v>
      </c>
      <c r="AR108" s="98" t="str">
        <f>BaseDeCalcul!AO111</f>
        <v>NT</v>
      </c>
      <c r="AS108" s="98" t="str">
        <f>BaseDeCalcul!AP111</f>
        <v>NT</v>
      </c>
      <c r="AT108" s="98" t="str">
        <f>BaseDeCalcul!AQ111</f>
        <v>NT</v>
      </c>
      <c r="AU108" s="99" t="str">
        <f>BaseDeCalcul!AV111</f>
        <v>NC</v>
      </c>
    </row>
    <row r="109" spans="1:47" ht="45" customHeight="1">
      <c r="A109" s="6">
        <v>12</v>
      </c>
      <c r="B109" s="94" t="str">
        <f>Criteres!B109</f>
        <v>Navigation</v>
      </c>
      <c r="C109" s="92">
        <f>BaseDeCalcul!AR112</f>
        <v>106</v>
      </c>
      <c r="D109" s="92" t="str">
        <f>BaseDeCalcul!B112</f>
        <v>12.2</v>
      </c>
      <c r="E109" s="95" t="str">
        <f>Criteres!E109</f>
        <v>Dans chaque ensemble de pages, le menu et les barres de navigation sont-ils toujours à la même place (hors cas particuliers) ?</v>
      </c>
      <c r="F109" s="92" t="str">
        <f>Criteres!D109</f>
        <v>AA</v>
      </c>
      <c r="G109" s="98" t="str">
        <f>BaseDeCalcul!D112</f>
        <v>C</v>
      </c>
      <c r="H109" s="98" t="str">
        <f>BaseDeCalcul!E112</f>
        <v>C</v>
      </c>
      <c r="I109" s="98" t="str">
        <f>BaseDeCalcul!F112</f>
        <v>C</v>
      </c>
      <c r="J109" s="98" t="str">
        <f>BaseDeCalcul!G112</f>
        <v>C</v>
      </c>
      <c r="K109" s="98" t="str">
        <f>BaseDeCalcul!H112</f>
        <v>C</v>
      </c>
      <c r="L109" s="98" t="str">
        <f>BaseDeCalcul!I112</f>
        <v>C</v>
      </c>
      <c r="M109" s="98" t="str">
        <f>BaseDeCalcul!J112</f>
        <v>C</v>
      </c>
      <c r="N109" s="98" t="str">
        <f>BaseDeCalcul!K112</f>
        <v>C</v>
      </c>
      <c r="O109" s="98" t="str">
        <f>BaseDeCalcul!L112</f>
        <v>C</v>
      </c>
      <c r="P109" s="98" t="str">
        <f>BaseDeCalcul!M112</f>
        <v>C</v>
      </c>
      <c r="Q109" s="98" t="str">
        <f>BaseDeCalcul!N112</f>
        <v>NT</v>
      </c>
      <c r="R109" s="98" t="str">
        <f>BaseDeCalcul!O112</f>
        <v>NA</v>
      </c>
      <c r="S109" s="98" t="str">
        <f>BaseDeCalcul!P112</f>
        <v>C</v>
      </c>
      <c r="T109" s="98" t="str">
        <f>BaseDeCalcul!Q112</f>
        <v>C</v>
      </c>
      <c r="U109" s="98" t="str">
        <f>BaseDeCalcul!R112</f>
        <v>C</v>
      </c>
      <c r="V109" s="98" t="str">
        <f>BaseDeCalcul!S112</f>
        <v>C</v>
      </c>
      <c r="W109" s="98" t="str">
        <f>BaseDeCalcul!T112</f>
        <v>NA</v>
      </c>
      <c r="X109" s="98" t="str">
        <f>BaseDeCalcul!U112</f>
        <v>C</v>
      </c>
      <c r="Y109" s="98" t="str">
        <f>BaseDeCalcul!V112</f>
        <v>NA</v>
      </c>
      <c r="Z109" s="98" t="str">
        <f>BaseDeCalcul!W112</f>
        <v>C</v>
      </c>
      <c r="AA109" s="98" t="str">
        <f>BaseDeCalcul!X112</f>
        <v>C</v>
      </c>
      <c r="AB109" s="98" t="str">
        <f>BaseDeCalcul!Y112</f>
        <v>NA</v>
      </c>
      <c r="AC109" s="98" t="str">
        <f>BaseDeCalcul!Z112</f>
        <v>C</v>
      </c>
      <c r="AD109" s="98" t="str">
        <f>BaseDeCalcul!AA112</f>
        <v>NA</v>
      </c>
      <c r="AE109" s="98" t="str">
        <f>BaseDeCalcul!AB112</f>
        <v>NT</v>
      </c>
      <c r="AF109" s="98" t="str">
        <f>BaseDeCalcul!AC112</f>
        <v>C</v>
      </c>
      <c r="AG109" s="98" t="str">
        <f>BaseDeCalcul!AD112</f>
        <v>C</v>
      </c>
      <c r="AH109" s="98" t="str">
        <f>BaseDeCalcul!AE112</f>
        <v>C</v>
      </c>
      <c r="AI109" s="98" t="str">
        <f>BaseDeCalcul!AF112</f>
        <v>C</v>
      </c>
      <c r="AJ109" s="98" t="str">
        <f>BaseDeCalcul!AG112</f>
        <v>C</v>
      </c>
      <c r="AK109" s="98" t="str">
        <f>BaseDeCalcul!AH112</f>
        <v>NA</v>
      </c>
      <c r="AL109" s="98" t="str">
        <f>BaseDeCalcul!AI112</f>
        <v>C</v>
      </c>
      <c r="AM109" s="98" t="str">
        <f>BaseDeCalcul!AJ112</f>
        <v>C</v>
      </c>
      <c r="AN109" s="98" t="str">
        <f>BaseDeCalcul!AK112</f>
        <v>C</v>
      </c>
      <c r="AO109" s="98" t="str">
        <f>BaseDeCalcul!AL112</f>
        <v>C</v>
      </c>
      <c r="AP109" s="98" t="str">
        <f>BaseDeCalcul!AM112</f>
        <v>NA</v>
      </c>
      <c r="AQ109" s="98" t="str">
        <f>BaseDeCalcul!AN112</f>
        <v>NA</v>
      </c>
      <c r="AR109" s="98" t="str">
        <f>BaseDeCalcul!AO112</f>
        <v>NT</v>
      </c>
      <c r="AS109" s="98" t="str">
        <f>BaseDeCalcul!AP112</f>
        <v>NT</v>
      </c>
      <c r="AT109" s="98" t="str">
        <f>BaseDeCalcul!AQ112</f>
        <v>NT</v>
      </c>
      <c r="AU109" s="99" t="str">
        <f>BaseDeCalcul!AV112</f>
        <v>C</v>
      </c>
    </row>
    <row r="110" spans="1:47" ht="45" customHeight="1">
      <c r="A110" s="6">
        <v>12</v>
      </c>
      <c r="B110" s="94" t="str">
        <f>Criteres!B110</f>
        <v>Navigation</v>
      </c>
      <c r="C110" s="92">
        <f>BaseDeCalcul!AR113</f>
        <v>107</v>
      </c>
      <c r="D110" s="92" t="str">
        <f>BaseDeCalcul!B113</f>
        <v>12.3</v>
      </c>
      <c r="E110" s="95" t="str">
        <f>Criteres!E110</f>
        <v>La page « plan du site » est-elle pertinente ?</v>
      </c>
      <c r="F110" s="92" t="str">
        <f>Criteres!D110</f>
        <v>AA</v>
      </c>
      <c r="G110" s="98" t="str">
        <f>BaseDeCalcul!D113</f>
        <v>NA</v>
      </c>
      <c r="H110" s="98" t="str">
        <f>BaseDeCalcul!E113</f>
        <v>NA</v>
      </c>
      <c r="I110" s="98" t="str">
        <f>BaseDeCalcul!F113</f>
        <v>NA</v>
      </c>
      <c r="J110" s="98" t="str">
        <f>BaseDeCalcul!G113</f>
        <v>NA</v>
      </c>
      <c r="K110" s="98" t="str">
        <f>BaseDeCalcul!H113</f>
        <v>NA</v>
      </c>
      <c r="L110" s="98" t="str">
        <f>BaseDeCalcul!I113</f>
        <v>NA</v>
      </c>
      <c r="M110" s="98" t="str">
        <f>BaseDeCalcul!J113</f>
        <v>NA</v>
      </c>
      <c r="N110" s="98" t="str">
        <f>BaseDeCalcul!K113</f>
        <v>NA</v>
      </c>
      <c r="O110" s="98" t="str">
        <f>BaseDeCalcul!L113</f>
        <v>NA</v>
      </c>
      <c r="P110" s="98" t="str">
        <f>BaseDeCalcul!M113</f>
        <v>NA</v>
      </c>
      <c r="Q110" s="98" t="str">
        <f>BaseDeCalcul!N113</f>
        <v>NT</v>
      </c>
      <c r="R110" s="98" t="str">
        <f>BaseDeCalcul!O113</f>
        <v>NA</v>
      </c>
      <c r="S110" s="98" t="str">
        <f>BaseDeCalcul!P113</f>
        <v>NA</v>
      </c>
      <c r="T110" s="98" t="str">
        <f>BaseDeCalcul!Q113</f>
        <v>NA</v>
      </c>
      <c r="U110" s="98" t="str">
        <f>BaseDeCalcul!R113</f>
        <v>NA</v>
      </c>
      <c r="V110" s="98" t="str">
        <f>BaseDeCalcul!S113</f>
        <v>NA</v>
      </c>
      <c r="W110" s="98" t="str">
        <f>BaseDeCalcul!T113</f>
        <v>NA</v>
      </c>
      <c r="X110" s="98" t="str">
        <f>BaseDeCalcul!U113</f>
        <v>NA</v>
      </c>
      <c r="Y110" s="98" t="str">
        <f>BaseDeCalcul!V113</f>
        <v>NA</v>
      </c>
      <c r="Z110" s="98" t="str">
        <f>BaseDeCalcul!W113</f>
        <v>NA</v>
      </c>
      <c r="AA110" s="98" t="str">
        <f>BaseDeCalcul!X113</f>
        <v>NA</v>
      </c>
      <c r="AB110" s="98" t="str">
        <f>BaseDeCalcul!Y113</f>
        <v>NA</v>
      </c>
      <c r="AC110" s="98" t="str">
        <f>BaseDeCalcul!Z113</f>
        <v>NA</v>
      </c>
      <c r="AD110" s="98" t="str">
        <f>BaseDeCalcul!AA113</f>
        <v>NA</v>
      </c>
      <c r="AE110" s="98" t="str">
        <f>BaseDeCalcul!AB113</f>
        <v>NT</v>
      </c>
      <c r="AF110" s="98" t="str">
        <f>BaseDeCalcul!AC113</f>
        <v>NA</v>
      </c>
      <c r="AG110" s="98" t="str">
        <f>BaseDeCalcul!AD113</f>
        <v>NA</v>
      </c>
      <c r="AH110" s="98" t="str">
        <f>BaseDeCalcul!AE113</f>
        <v>NA</v>
      </c>
      <c r="AI110" s="98" t="str">
        <f>BaseDeCalcul!AF113</f>
        <v>NA</v>
      </c>
      <c r="AJ110" s="98" t="str">
        <f>BaseDeCalcul!AG113</f>
        <v>NA</v>
      </c>
      <c r="AK110" s="98" t="str">
        <f>BaseDeCalcul!AH113</f>
        <v>NA</v>
      </c>
      <c r="AL110" s="98" t="str">
        <f>BaseDeCalcul!AI113</f>
        <v>NA</v>
      </c>
      <c r="AM110" s="98" t="str">
        <f>BaseDeCalcul!AJ113</f>
        <v>NA</v>
      </c>
      <c r="AN110" s="98" t="str">
        <f>BaseDeCalcul!AK113</f>
        <v>NA</v>
      </c>
      <c r="AO110" s="98" t="str">
        <f>BaseDeCalcul!AL113</f>
        <v>NA</v>
      </c>
      <c r="AP110" s="98" t="str">
        <f>BaseDeCalcul!AM113</f>
        <v>NA</v>
      </c>
      <c r="AQ110" s="98" t="str">
        <f>BaseDeCalcul!AN113</f>
        <v>NA</v>
      </c>
      <c r="AR110" s="98" t="str">
        <f>BaseDeCalcul!AO113</f>
        <v>NT</v>
      </c>
      <c r="AS110" s="98" t="str">
        <f>BaseDeCalcul!AP113</f>
        <v>NT</v>
      </c>
      <c r="AT110" s="98" t="str">
        <f>BaseDeCalcul!AQ113</f>
        <v>NT</v>
      </c>
      <c r="AU110" s="99" t="str">
        <f>BaseDeCalcul!AV113</f>
        <v>NA</v>
      </c>
    </row>
    <row r="111" spans="1:47" ht="45" customHeight="1">
      <c r="A111" s="6">
        <v>12</v>
      </c>
      <c r="B111" s="94" t="str">
        <f>Criteres!B111</f>
        <v>Navigation</v>
      </c>
      <c r="C111" s="92">
        <f>BaseDeCalcul!AR114</f>
        <v>108</v>
      </c>
      <c r="D111" s="92" t="str">
        <f>BaseDeCalcul!B114</f>
        <v>12.4</v>
      </c>
      <c r="E111" s="95" t="str">
        <f>Criteres!E111</f>
        <v>Dans chaque ensemble de pages, la page « plan du site » est-elle atteignable de manière identique ?</v>
      </c>
      <c r="F111" s="92" t="str">
        <f>Criteres!D111</f>
        <v>AA</v>
      </c>
      <c r="G111" s="98" t="str">
        <f>BaseDeCalcul!D114</f>
        <v>NA</v>
      </c>
      <c r="H111" s="98" t="str">
        <f>BaseDeCalcul!E114</f>
        <v>NA</v>
      </c>
      <c r="I111" s="98" t="str">
        <f>BaseDeCalcul!F114</f>
        <v>NA</v>
      </c>
      <c r="J111" s="98" t="str">
        <f>BaseDeCalcul!G114</f>
        <v>NA</v>
      </c>
      <c r="K111" s="98" t="str">
        <f>BaseDeCalcul!H114</f>
        <v>NA</v>
      </c>
      <c r="L111" s="98" t="str">
        <f>BaseDeCalcul!I114</f>
        <v>NA</v>
      </c>
      <c r="M111" s="98" t="str">
        <f>BaseDeCalcul!J114</f>
        <v>NA</v>
      </c>
      <c r="N111" s="98" t="str">
        <f>BaseDeCalcul!K114</f>
        <v>NA</v>
      </c>
      <c r="O111" s="98" t="str">
        <f>BaseDeCalcul!L114</f>
        <v>NA</v>
      </c>
      <c r="P111" s="98" t="str">
        <f>BaseDeCalcul!M114</f>
        <v>NA</v>
      </c>
      <c r="Q111" s="98" t="str">
        <f>BaseDeCalcul!N114</f>
        <v>NT</v>
      </c>
      <c r="R111" s="98" t="str">
        <f>BaseDeCalcul!O114</f>
        <v>NA</v>
      </c>
      <c r="S111" s="98" t="str">
        <f>BaseDeCalcul!P114</f>
        <v>NA</v>
      </c>
      <c r="T111" s="98" t="str">
        <f>BaseDeCalcul!Q114</f>
        <v>NA</v>
      </c>
      <c r="U111" s="98" t="str">
        <f>BaseDeCalcul!R114</f>
        <v>NA</v>
      </c>
      <c r="V111" s="98" t="str">
        <f>BaseDeCalcul!S114</f>
        <v>NA</v>
      </c>
      <c r="W111" s="98" t="str">
        <f>BaseDeCalcul!T114</f>
        <v>NA</v>
      </c>
      <c r="X111" s="98" t="str">
        <f>BaseDeCalcul!U114</f>
        <v>NA</v>
      </c>
      <c r="Y111" s="98" t="str">
        <f>BaseDeCalcul!V114</f>
        <v>NA</v>
      </c>
      <c r="Z111" s="98" t="str">
        <f>BaseDeCalcul!W114</f>
        <v>NA</v>
      </c>
      <c r="AA111" s="98" t="str">
        <f>BaseDeCalcul!X114</f>
        <v>NA</v>
      </c>
      <c r="AB111" s="98" t="str">
        <f>BaseDeCalcul!Y114</f>
        <v>NA</v>
      </c>
      <c r="AC111" s="98" t="str">
        <f>BaseDeCalcul!Z114</f>
        <v>NA</v>
      </c>
      <c r="AD111" s="98" t="str">
        <f>BaseDeCalcul!AA114</f>
        <v>NA</v>
      </c>
      <c r="AE111" s="98" t="str">
        <f>BaseDeCalcul!AB114</f>
        <v>NT</v>
      </c>
      <c r="AF111" s="98" t="str">
        <f>BaseDeCalcul!AC114</f>
        <v>NA</v>
      </c>
      <c r="AG111" s="98" t="str">
        <f>BaseDeCalcul!AD114</f>
        <v>NA</v>
      </c>
      <c r="AH111" s="98" t="str">
        <f>BaseDeCalcul!AE114</f>
        <v>NA</v>
      </c>
      <c r="AI111" s="98" t="str">
        <f>BaseDeCalcul!AF114</f>
        <v>NA</v>
      </c>
      <c r="AJ111" s="98" t="str">
        <f>BaseDeCalcul!AG114</f>
        <v>NA</v>
      </c>
      <c r="AK111" s="98" t="str">
        <f>BaseDeCalcul!AH114</f>
        <v>NA</v>
      </c>
      <c r="AL111" s="98" t="str">
        <f>BaseDeCalcul!AI114</f>
        <v>NA</v>
      </c>
      <c r="AM111" s="98" t="str">
        <f>BaseDeCalcul!AJ114</f>
        <v>NA</v>
      </c>
      <c r="AN111" s="98" t="str">
        <f>BaseDeCalcul!AK114</f>
        <v>NA</v>
      </c>
      <c r="AO111" s="98" t="str">
        <f>BaseDeCalcul!AL114</f>
        <v>NA</v>
      </c>
      <c r="AP111" s="98" t="str">
        <f>BaseDeCalcul!AM114</f>
        <v>NA</v>
      </c>
      <c r="AQ111" s="98" t="str">
        <f>BaseDeCalcul!AN114</f>
        <v>NA</v>
      </c>
      <c r="AR111" s="98" t="str">
        <f>BaseDeCalcul!AO114</f>
        <v>NT</v>
      </c>
      <c r="AS111" s="98" t="str">
        <f>BaseDeCalcul!AP114</f>
        <v>NT</v>
      </c>
      <c r="AT111" s="98" t="str">
        <f>BaseDeCalcul!AQ114</f>
        <v>NT</v>
      </c>
      <c r="AU111" s="99" t="str">
        <f>BaseDeCalcul!AV114</f>
        <v>NA</v>
      </c>
    </row>
    <row r="112" spans="1:47" ht="45" customHeight="1">
      <c r="A112" s="6">
        <v>12</v>
      </c>
      <c r="B112" s="94" t="str">
        <f>Criteres!B112</f>
        <v>Navigation</v>
      </c>
      <c r="C112" s="92">
        <f>BaseDeCalcul!AR115</f>
        <v>109</v>
      </c>
      <c r="D112" s="92" t="str">
        <f>BaseDeCalcul!B115</f>
        <v>12.5</v>
      </c>
      <c r="E112" s="95" t="str">
        <f>Criteres!E112</f>
        <v>Dans chaque ensemble de pages, le moteur de recherche est-il atteignable de manière identique ?</v>
      </c>
      <c r="F112" s="92" t="str">
        <f>Criteres!D112</f>
        <v>AA</v>
      </c>
      <c r="G112" s="98" t="str">
        <f>BaseDeCalcul!D115</f>
        <v>NA</v>
      </c>
      <c r="H112" s="98" t="str">
        <f>BaseDeCalcul!E115</f>
        <v>NA</v>
      </c>
      <c r="I112" s="98" t="str">
        <f>BaseDeCalcul!F115</f>
        <v>NA</v>
      </c>
      <c r="J112" s="98" t="str">
        <f>BaseDeCalcul!G115</f>
        <v>NA</v>
      </c>
      <c r="K112" s="98" t="str">
        <f>BaseDeCalcul!H115</f>
        <v>NA</v>
      </c>
      <c r="L112" s="98" t="str">
        <f>BaseDeCalcul!I115</f>
        <v>NA</v>
      </c>
      <c r="M112" s="98" t="str">
        <f>BaseDeCalcul!J115</f>
        <v>NA</v>
      </c>
      <c r="N112" s="98" t="str">
        <f>BaseDeCalcul!K115</f>
        <v>C</v>
      </c>
      <c r="O112" s="98" t="str">
        <f>BaseDeCalcul!L115</f>
        <v>NA</v>
      </c>
      <c r="P112" s="98" t="str">
        <f>BaseDeCalcul!M115</f>
        <v>NA</v>
      </c>
      <c r="Q112" s="98" t="str">
        <f>BaseDeCalcul!N115</f>
        <v>NT</v>
      </c>
      <c r="R112" s="98" t="str">
        <f>BaseDeCalcul!O115</f>
        <v>NA</v>
      </c>
      <c r="S112" s="98" t="str">
        <f>BaseDeCalcul!P115</f>
        <v>NA</v>
      </c>
      <c r="T112" s="98" t="str">
        <f>BaseDeCalcul!Q115</f>
        <v>NA</v>
      </c>
      <c r="U112" s="98" t="str">
        <f>BaseDeCalcul!R115</f>
        <v>NA</v>
      </c>
      <c r="V112" s="98" t="str">
        <f>BaseDeCalcul!S115</f>
        <v>NA</v>
      </c>
      <c r="W112" s="98" t="str">
        <f>BaseDeCalcul!T115</f>
        <v>NA</v>
      </c>
      <c r="X112" s="98" t="str">
        <f>BaseDeCalcul!U115</f>
        <v>NA</v>
      </c>
      <c r="Y112" s="98" t="str">
        <f>BaseDeCalcul!V115</f>
        <v>NA</v>
      </c>
      <c r="Z112" s="98" t="str">
        <f>BaseDeCalcul!W115</f>
        <v>NA</v>
      </c>
      <c r="AA112" s="98" t="str">
        <f>BaseDeCalcul!X115</f>
        <v>NA</v>
      </c>
      <c r="AB112" s="98" t="str">
        <f>BaseDeCalcul!Y115</f>
        <v>NA</v>
      </c>
      <c r="AC112" s="98" t="str">
        <f>BaseDeCalcul!Z115</f>
        <v>NA</v>
      </c>
      <c r="AD112" s="98" t="str">
        <f>BaseDeCalcul!AA115</f>
        <v>NA</v>
      </c>
      <c r="AE112" s="98" t="str">
        <f>BaseDeCalcul!AB115</f>
        <v>NT</v>
      </c>
      <c r="AF112" s="98" t="str">
        <f>BaseDeCalcul!AC115</f>
        <v>NA</v>
      </c>
      <c r="AG112" s="98" t="str">
        <f>BaseDeCalcul!AD115</f>
        <v>NA</v>
      </c>
      <c r="AH112" s="98" t="str">
        <f>BaseDeCalcul!AE115</f>
        <v>NA</v>
      </c>
      <c r="AI112" s="98" t="str">
        <f>BaseDeCalcul!AF115</f>
        <v>NA</v>
      </c>
      <c r="AJ112" s="98" t="str">
        <f>BaseDeCalcul!AG115</f>
        <v>NA</v>
      </c>
      <c r="AK112" s="98" t="str">
        <f>BaseDeCalcul!AH115</f>
        <v>NA</v>
      </c>
      <c r="AL112" s="98" t="str">
        <f>BaseDeCalcul!AI115</f>
        <v>NA</v>
      </c>
      <c r="AM112" s="98" t="str">
        <f>BaseDeCalcul!AJ115</f>
        <v>NA</v>
      </c>
      <c r="AN112" s="98" t="str">
        <f>BaseDeCalcul!AK115</f>
        <v>NA</v>
      </c>
      <c r="AO112" s="98" t="str">
        <f>BaseDeCalcul!AL115</f>
        <v>NA</v>
      </c>
      <c r="AP112" s="98" t="str">
        <f>BaseDeCalcul!AM115</f>
        <v>NA</v>
      </c>
      <c r="AQ112" s="98" t="str">
        <f>BaseDeCalcul!AN115</f>
        <v>NA</v>
      </c>
      <c r="AR112" s="98" t="str">
        <f>BaseDeCalcul!AO115</f>
        <v>NT</v>
      </c>
      <c r="AS112" s="98" t="str">
        <f>BaseDeCalcul!AP115</f>
        <v>NT</v>
      </c>
      <c r="AT112" s="98" t="str">
        <f>BaseDeCalcul!AQ115</f>
        <v>NT</v>
      </c>
      <c r="AU112" s="99" t="str">
        <f>BaseDeCalcul!AV115</f>
        <v>C</v>
      </c>
    </row>
    <row r="113" spans="1:47" ht="45" customHeight="1">
      <c r="A113" s="6">
        <v>12</v>
      </c>
      <c r="B113" s="94" t="str">
        <f>Criteres!B113</f>
        <v>Navigation</v>
      </c>
      <c r="C113" s="92">
        <f>BaseDeCalcul!AR116</f>
        <v>110</v>
      </c>
      <c r="D113" s="92" t="str">
        <f>BaseDeCalcul!B116</f>
        <v>12.6</v>
      </c>
      <c r="E113" s="95" t="str">
        <f>Criteres!E113</f>
        <v>Les zones de regroupement de contenus présentes dans plusieurs pages web (zones d'en-tête, de navigation principale, de contenu principal, de pied de page et de moteur de recherche) peuvent-elles être atteintes ou évitées ?</v>
      </c>
      <c r="F113" s="92" t="str">
        <f>Criteres!D113</f>
        <v>A</v>
      </c>
      <c r="G113" s="98" t="str">
        <f>BaseDeCalcul!D116</f>
        <v>C</v>
      </c>
      <c r="H113" s="98" t="str">
        <f>BaseDeCalcul!E116</f>
        <v>C</v>
      </c>
      <c r="I113" s="98" t="str">
        <f>BaseDeCalcul!F116</f>
        <v>C</v>
      </c>
      <c r="J113" s="98" t="str">
        <f>BaseDeCalcul!G116</f>
        <v>C</v>
      </c>
      <c r="K113" s="98" t="str">
        <f>BaseDeCalcul!H116</f>
        <v>C</v>
      </c>
      <c r="L113" s="98" t="str">
        <f>BaseDeCalcul!I116</f>
        <v>C</v>
      </c>
      <c r="M113" s="98" t="str">
        <f>BaseDeCalcul!J116</f>
        <v>NA</v>
      </c>
      <c r="N113" s="98" t="str">
        <f>BaseDeCalcul!K116</f>
        <v>C</v>
      </c>
      <c r="O113" s="98" t="str">
        <f>BaseDeCalcul!L116</f>
        <v>C</v>
      </c>
      <c r="P113" s="98" t="str">
        <f>BaseDeCalcul!M116</f>
        <v>C</v>
      </c>
      <c r="Q113" s="98" t="str">
        <f>BaseDeCalcul!N116</f>
        <v>NT</v>
      </c>
      <c r="R113" s="98" t="str">
        <f>BaseDeCalcul!O116</f>
        <v>NA</v>
      </c>
      <c r="S113" s="98" t="str">
        <f>BaseDeCalcul!P116</f>
        <v>NA</v>
      </c>
      <c r="T113" s="98" t="str">
        <f>BaseDeCalcul!Q116</f>
        <v>NA</v>
      </c>
      <c r="U113" s="98" t="str">
        <f>BaseDeCalcul!R116</f>
        <v>NA</v>
      </c>
      <c r="V113" s="98" t="str">
        <f>BaseDeCalcul!S116</f>
        <v>NA</v>
      </c>
      <c r="W113" s="98" t="str">
        <f>BaseDeCalcul!T116</f>
        <v>NA</v>
      </c>
      <c r="X113" s="98" t="str">
        <f>BaseDeCalcul!U116</f>
        <v>C</v>
      </c>
      <c r="Y113" s="98" t="str">
        <f>BaseDeCalcul!V116</f>
        <v>NA</v>
      </c>
      <c r="Z113" s="98" t="str">
        <f>BaseDeCalcul!W116</f>
        <v>NA</v>
      </c>
      <c r="AA113" s="98" t="str">
        <f>BaseDeCalcul!X116</f>
        <v>NA</v>
      </c>
      <c r="AB113" s="98" t="str">
        <f>BaseDeCalcul!Y116</f>
        <v>NA</v>
      </c>
      <c r="AC113" s="98" t="str">
        <f>BaseDeCalcul!Z116</f>
        <v>NA</v>
      </c>
      <c r="AD113" s="98" t="str">
        <f>BaseDeCalcul!AA116</f>
        <v>NA</v>
      </c>
      <c r="AE113" s="98" t="str">
        <f>BaseDeCalcul!AB116</f>
        <v>NT</v>
      </c>
      <c r="AF113" s="98" t="str">
        <f>BaseDeCalcul!AC116</f>
        <v>NA</v>
      </c>
      <c r="AG113" s="98" t="str">
        <f>BaseDeCalcul!AD116</f>
        <v>NA</v>
      </c>
      <c r="AH113" s="98" t="str">
        <f>BaseDeCalcul!AE116</f>
        <v>NA</v>
      </c>
      <c r="AI113" s="98" t="str">
        <f>BaseDeCalcul!AF116</f>
        <v>NA</v>
      </c>
      <c r="AJ113" s="98" t="str">
        <f>BaseDeCalcul!AG116</f>
        <v>NA</v>
      </c>
      <c r="AK113" s="98" t="str">
        <f>BaseDeCalcul!AH116</f>
        <v>NA</v>
      </c>
      <c r="AL113" s="98" t="str">
        <f>BaseDeCalcul!AI116</f>
        <v>NA</v>
      </c>
      <c r="AM113" s="98" t="str">
        <f>BaseDeCalcul!AJ116</f>
        <v>NA</v>
      </c>
      <c r="AN113" s="98" t="str">
        <f>BaseDeCalcul!AK116</f>
        <v>NA</v>
      </c>
      <c r="AO113" s="98" t="str">
        <f>BaseDeCalcul!AL116</f>
        <v>NA</v>
      </c>
      <c r="AP113" s="98" t="str">
        <f>BaseDeCalcul!AM116</f>
        <v>NA</v>
      </c>
      <c r="AQ113" s="98" t="str">
        <f>BaseDeCalcul!AN116</f>
        <v>NA</v>
      </c>
      <c r="AR113" s="98" t="str">
        <f>BaseDeCalcul!AO116</f>
        <v>NT</v>
      </c>
      <c r="AS113" s="98" t="str">
        <f>BaseDeCalcul!AP116</f>
        <v>NT</v>
      </c>
      <c r="AT113" s="98" t="str">
        <f>BaseDeCalcul!AQ116</f>
        <v>NT</v>
      </c>
      <c r="AU113" s="99" t="str">
        <f>BaseDeCalcul!AV116</f>
        <v>C</v>
      </c>
    </row>
    <row r="114" spans="1:47" ht="45" customHeight="1">
      <c r="A114" s="6">
        <v>12</v>
      </c>
      <c r="B114" s="94" t="str">
        <f>Criteres!B114</f>
        <v>Navigation</v>
      </c>
      <c r="C114" s="92">
        <f>BaseDeCalcul!AR117</f>
        <v>111</v>
      </c>
      <c r="D114" s="92" t="str">
        <f>BaseDeCalcul!B117</f>
        <v>12.7</v>
      </c>
      <c r="E114" s="95" t="str">
        <f>Criteres!E114</f>
        <v>Dans chaque page web, un lien d'évitement ou d'accès rapide à la zone de contenu principal est-il présent (hors cas particuliers) ?</v>
      </c>
      <c r="F114" s="92" t="str">
        <f>Criteres!D114</f>
        <v>A</v>
      </c>
      <c r="G114" s="98" t="str">
        <f>BaseDeCalcul!D117</f>
        <v>C</v>
      </c>
      <c r="H114" s="98" t="str">
        <f>BaseDeCalcul!E117</f>
        <v>C</v>
      </c>
      <c r="I114" s="98" t="str">
        <f>BaseDeCalcul!F117</f>
        <v>C</v>
      </c>
      <c r="J114" s="98" t="str">
        <f>BaseDeCalcul!G117</f>
        <v>C</v>
      </c>
      <c r="K114" s="98" t="str">
        <f>BaseDeCalcul!H117</f>
        <v>C</v>
      </c>
      <c r="L114" s="98" t="str">
        <f>BaseDeCalcul!I117</f>
        <v>C</v>
      </c>
      <c r="M114" s="98" t="str">
        <f>BaseDeCalcul!J117</f>
        <v>C</v>
      </c>
      <c r="N114" s="98" t="str">
        <f>BaseDeCalcul!K117</f>
        <v>C</v>
      </c>
      <c r="O114" s="98" t="str">
        <f>BaseDeCalcul!L117</f>
        <v>C</v>
      </c>
      <c r="P114" s="98" t="str">
        <f>BaseDeCalcul!M117</f>
        <v>NA</v>
      </c>
      <c r="Q114" s="98" t="str">
        <f>BaseDeCalcul!N117</f>
        <v>NT</v>
      </c>
      <c r="R114" s="98" t="str">
        <f>BaseDeCalcul!O117</f>
        <v>NA</v>
      </c>
      <c r="S114" s="98" t="str">
        <f>BaseDeCalcul!P117</f>
        <v>NA</v>
      </c>
      <c r="T114" s="98" t="str">
        <f>BaseDeCalcul!Q117</f>
        <v>C</v>
      </c>
      <c r="U114" s="98" t="str">
        <f>BaseDeCalcul!R117</f>
        <v>NA</v>
      </c>
      <c r="V114" s="98" t="str">
        <f>BaseDeCalcul!S117</f>
        <v>C</v>
      </c>
      <c r="W114" s="98" t="str">
        <f>BaseDeCalcul!T117</f>
        <v>NA</v>
      </c>
      <c r="X114" s="98" t="str">
        <f>BaseDeCalcul!U117</f>
        <v>C</v>
      </c>
      <c r="Y114" s="98" t="str">
        <f>BaseDeCalcul!V117</f>
        <v>C</v>
      </c>
      <c r="Z114" s="98" t="str">
        <f>BaseDeCalcul!W117</f>
        <v>C</v>
      </c>
      <c r="AA114" s="98" t="str">
        <f>BaseDeCalcul!X117</f>
        <v>C</v>
      </c>
      <c r="AB114" s="98" t="str">
        <f>BaseDeCalcul!Y117</f>
        <v>C</v>
      </c>
      <c r="AC114" s="98" t="str">
        <f>BaseDeCalcul!Z117</f>
        <v>C</v>
      </c>
      <c r="AD114" s="98" t="str">
        <f>BaseDeCalcul!AA117</f>
        <v>NA</v>
      </c>
      <c r="AE114" s="98" t="str">
        <f>BaseDeCalcul!AB117</f>
        <v>NT</v>
      </c>
      <c r="AF114" s="98" t="str">
        <f>BaseDeCalcul!AC117</f>
        <v>C</v>
      </c>
      <c r="AG114" s="98" t="str">
        <f>BaseDeCalcul!AD117</f>
        <v>NA</v>
      </c>
      <c r="AH114" s="98" t="str">
        <f>BaseDeCalcul!AE117</f>
        <v>C</v>
      </c>
      <c r="AI114" s="98" t="str">
        <f>BaseDeCalcul!AF117</f>
        <v>C</v>
      </c>
      <c r="AJ114" s="98" t="str">
        <f>BaseDeCalcul!AG117</f>
        <v>C</v>
      </c>
      <c r="AK114" s="98" t="str">
        <f>BaseDeCalcul!AH117</f>
        <v>C</v>
      </c>
      <c r="AL114" s="98" t="str">
        <f>BaseDeCalcul!AI117</f>
        <v>C</v>
      </c>
      <c r="AM114" s="98" t="str">
        <f>BaseDeCalcul!AJ117</f>
        <v>C</v>
      </c>
      <c r="AN114" s="98" t="str">
        <f>BaseDeCalcul!AK117</f>
        <v>C</v>
      </c>
      <c r="AO114" s="98" t="str">
        <f>BaseDeCalcul!AL117</f>
        <v>C</v>
      </c>
      <c r="AP114" s="98" t="str">
        <f>BaseDeCalcul!AM117</f>
        <v>NA</v>
      </c>
      <c r="AQ114" s="98" t="str">
        <f>BaseDeCalcul!AN117</f>
        <v>NA</v>
      </c>
      <c r="AR114" s="98" t="str">
        <f>BaseDeCalcul!AO117</f>
        <v>NT</v>
      </c>
      <c r="AS114" s="98" t="str">
        <f>BaseDeCalcul!AP117</f>
        <v>NT</v>
      </c>
      <c r="AT114" s="98" t="str">
        <f>BaseDeCalcul!AQ117</f>
        <v>NT</v>
      </c>
      <c r="AU114" s="99" t="str">
        <f>BaseDeCalcul!AV117</f>
        <v>C</v>
      </c>
    </row>
    <row r="115" spans="1:47" ht="45" customHeight="1">
      <c r="A115" s="6">
        <v>12</v>
      </c>
      <c r="B115" s="94" t="str">
        <f>Criteres!B115</f>
        <v>Navigation</v>
      </c>
      <c r="C115" s="92">
        <f>BaseDeCalcul!AR118</f>
        <v>112</v>
      </c>
      <c r="D115" s="92" t="str">
        <f>BaseDeCalcul!B118</f>
        <v>12.8</v>
      </c>
      <c r="E115" s="95" t="str">
        <f>Criteres!E115</f>
        <v>Dans chaque page web, l'ordre de tabulation est-il cohérent ?</v>
      </c>
      <c r="F115" s="92" t="str">
        <f>Criteres!D115</f>
        <v>A</v>
      </c>
      <c r="G115" s="98" t="str">
        <f>BaseDeCalcul!D118</f>
        <v>NC</v>
      </c>
      <c r="H115" s="98" t="str">
        <f>BaseDeCalcul!E118</f>
        <v>C</v>
      </c>
      <c r="I115" s="98" t="str">
        <f>BaseDeCalcul!F118</f>
        <v>C</v>
      </c>
      <c r="J115" s="98" t="str">
        <f>BaseDeCalcul!G118</f>
        <v>C</v>
      </c>
      <c r="K115" s="98" t="str">
        <f>BaseDeCalcul!H118</f>
        <v>C</v>
      </c>
      <c r="L115" s="98" t="str">
        <f>BaseDeCalcul!I118</f>
        <v>C</v>
      </c>
      <c r="M115" s="98" t="str">
        <f>BaseDeCalcul!J118</f>
        <v>C</v>
      </c>
      <c r="N115" s="98" t="str">
        <f>BaseDeCalcul!K118</f>
        <v>C</v>
      </c>
      <c r="O115" s="98" t="str">
        <f>BaseDeCalcul!L118</f>
        <v>C</v>
      </c>
      <c r="P115" s="98" t="str">
        <f>BaseDeCalcul!M118</f>
        <v>C</v>
      </c>
      <c r="Q115" s="98" t="str">
        <f>BaseDeCalcul!N118</f>
        <v>NT</v>
      </c>
      <c r="R115" s="98" t="str">
        <f>BaseDeCalcul!O118</f>
        <v>C</v>
      </c>
      <c r="S115" s="98" t="str">
        <f>BaseDeCalcul!P118</f>
        <v>C</v>
      </c>
      <c r="T115" s="98" t="str">
        <f>BaseDeCalcul!Q118</f>
        <v>C</v>
      </c>
      <c r="U115" s="98" t="str">
        <f>BaseDeCalcul!R118</f>
        <v>C</v>
      </c>
      <c r="V115" s="98" t="str">
        <f>BaseDeCalcul!S118</f>
        <v>C</v>
      </c>
      <c r="W115" s="98" t="str">
        <f>BaseDeCalcul!T118</f>
        <v>NA</v>
      </c>
      <c r="X115" s="98" t="str">
        <f>BaseDeCalcul!U118</f>
        <v>C</v>
      </c>
      <c r="Y115" s="98" t="str">
        <f>BaseDeCalcul!V118</f>
        <v>C</v>
      </c>
      <c r="Z115" s="98" t="str">
        <f>BaseDeCalcul!W118</f>
        <v>C</v>
      </c>
      <c r="AA115" s="98" t="str">
        <f>BaseDeCalcul!X118</f>
        <v>C</v>
      </c>
      <c r="AB115" s="98" t="str">
        <f>BaseDeCalcul!Y118</f>
        <v>C</v>
      </c>
      <c r="AC115" s="98" t="str">
        <f>BaseDeCalcul!Z118</f>
        <v>C</v>
      </c>
      <c r="AD115" s="98" t="str">
        <f>BaseDeCalcul!AA118</f>
        <v>NA</v>
      </c>
      <c r="AE115" s="98" t="str">
        <f>BaseDeCalcul!AB118</f>
        <v>NT</v>
      </c>
      <c r="AF115" s="98" t="str">
        <f>BaseDeCalcul!AC118</f>
        <v>C</v>
      </c>
      <c r="AG115" s="98" t="str">
        <f>BaseDeCalcul!AD118</f>
        <v>C</v>
      </c>
      <c r="AH115" s="98" t="str">
        <f>BaseDeCalcul!AE118</f>
        <v>C</v>
      </c>
      <c r="AI115" s="98" t="str">
        <f>BaseDeCalcul!AF118</f>
        <v>C</v>
      </c>
      <c r="AJ115" s="98" t="str">
        <f>BaseDeCalcul!AG118</f>
        <v>C</v>
      </c>
      <c r="AK115" s="98" t="str">
        <f>BaseDeCalcul!AH118</f>
        <v>C</v>
      </c>
      <c r="AL115" s="98" t="str">
        <f>BaseDeCalcul!AI118</f>
        <v>C</v>
      </c>
      <c r="AM115" s="98" t="str">
        <f>BaseDeCalcul!AJ118</f>
        <v>C</v>
      </c>
      <c r="AN115" s="98" t="str">
        <f>BaseDeCalcul!AK118</f>
        <v>C</v>
      </c>
      <c r="AO115" s="98" t="str">
        <f>BaseDeCalcul!AL118</f>
        <v>C</v>
      </c>
      <c r="AP115" s="98" t="str">
        <f>BaseDeCalcul!AM118</f>
        <v>NA</v>
      </c>
      <c r="AQ115" s="98" t="str">
        <f>BaseDeCalcul!AN118</f>
        <v>NA</v>
      </c>
      <c r="AR115" s="98" t="str">
        <f>BaseDeCalcul!AO118</f>
        <v>NT</v>
      </c>
      <c r="AS115" s="98" t="str">
        <f>BaseDeCalcul!AP118</f>
        <v>NT</v>
      </c>
      <c r="AT115" s="98" t="str">
        <f>BaseDeCalcul!AQ118</f>
        <v>NT</v>
      </c>
      <c r="AU115" s="99" t="str">
        <f>BaseDeCalcul!AV118</f>
        <v>NC</v>
      </c>
    </row>
    <row r="116" spans="1:47" ht="45" customHeight="1">
      <c r="A116" s="6">
        <v>12</v>
      </c>
      <c r="B116" s="94" t="str">
        <f>Criteres!B116</f>
        <v>Navigation</v>
      </c>
      <c r="C116" s="92">
        <f>BaseDeCalcul!AR119</f>
        <v>113</v>
      </c>
      <c r="D116" s="92" t="str">
        <f>BaseDeCalcul!B119</f>
        <v>12.9</v>
      </c>
      <c r="E116" s="95" t="str">
        <f>Criteres!E116</f>
        <v>Dans chaque page web, la navigation ne doit pas contenir de piège au clavier. Cette règle est-elle respectée ?</v>
      </c>
      <c r="F116" s="92" t="str">
        <f>Criteres!D116</f>
        <v>A</v>
      </c>
      <c r="G116" s="98" t="str">
        <f>BaseDeCalcul!D119</f>
        <v>C</v>
      </c>
      <c r="H116" s="98" t="str">
        <f>BaseDeCalcul!E119</f>
        <v>C</v>
      </c>
      <c r="I116" s="98" t="str">
        <f>BaseDeCalcul!F119</f>
        <v>C</v>
      </c>
      <c r="J116" s="98" t="str">
        <f>BaseDeCalcul!G119</f>
        <v>C</v>
      </c>
      <c r="K116" s="98" t="str">
        <f>BaseDeCalcul!H119</f>
        <v>C</v>
      </c>
      <c r="L116" s="98" t="str">
        <f>BaseDeCalcul!I119</f>
        <v>C</v>
      </c>
      <c r="M116" s="98" t="str">
        <f>BaseDeCalcul!J119</f>
        <v>C</v>
      </c>
      <c r="N116" s="98" t="str">
        <f>BaseDeCalcul!K119</f>
        <v>C</v>
      </c>
      <c r="O116" s="98" t="str">
        <f>BaseDeCalcul!L119</f>
        <v>C</v>
      </c>
      <c r="P116" s="98" t="str">
        <f>BaseDeCalcul!M119</f>
        <v>C</v>
      </c>
      <c r="Q116" s="98" t="str">
        <f>BaseDeCalcul!N119</f>
        <v>NT</v>
      </c>
      <c r="R116" s="98" t="str">
        <f>BaseDeCalcul!O119</f>
        <v>C</v>
      </c>
      <c r="S116" s="98" t="str">
        <f>BaseDeCalcul!P119</f>
        <v>NA</v>
      </c>
      <c r="T116" s="98" t="str">
        <f>BaseDeCalcul!Q119</f>
        <v>C</v>
      </c>
      <c r="U116" s="98" t="str">
        <f>BaseDeCalcul!R119</f>
        <v>C</v>
      </c>
      <c r="V116" s="98" t="str">
        <f>BaseDeCalcul!S119</f>
        <v>C</v>
      </c>
      <c r="W116" s="98" t="str">
        <f>BaseDeCalcul!T119</f>
        <v>NA</v>
      </c>
      <c r="X116" s="98" t="str">
        <f>BaseDeCalcul!U119</f>
        <v>C</v>
      </c>
      <c r="Y116" s="98" t="str">
        <f>BaseDeCalcul!V119</f>
        <v>C</v>
      </c>
      <c r="Z116" s="98" t="str">
        <f>BaseDeCalcul!W119</f>
        <v>C</v>
      </c>
      <c r="AA116" s="98" t="str">
        <f>BaseDeCalcul!X119</f>
        <v>C</v>
      </c>
      <c r="AB116" s="98" t="str">
        <f>BaseDeCalcul!Y119</f>
        <v>C</v>
      </c>
      <c r="AC116" s="98" t="str">
        <f>BaseDeCalcul!Z119</f>
        <v>NA</v>
      </c>
      <c r="AD116" s="98" t="str">
        <f>BaseDeCalcul!AA119</f>
        <v>NA</v>
      </c>
      <c r="AE116" s="98" t="str">
        <f>BaseDeCalcul!AB119</f>
        <v>NT</v>
      </c>
      <c r="AF116" s="98" t="str">
        <f>BaseDeCalcul!AC119</f>
        <v>C</v>
      </c>
      <c r="AG116" s="98" t="str">
        <f>BaseDeCalcul!AD119</f>
        <v>NA</v>
      </c>
      <c r="AH116" s="98" t="str">
        <f>BaseDeCalcul!AE119</f>
        <v>C</v>
      </c>
      <c r="AI116" s="98" t="str">
        <f>BaseDeCalcul!AF119</f>
        <v>C</v>
      </c>
      <c r="AJ116" s="98" t="str">
        <f>BaseDeCalcul!AG119</f>
        <v>C</v>
      </c>
      <c r="AK116" s="98" t="str">
        <f>BaseDeCalcul!AH119</f>
        <v>C</v>
      </c>
      <c r="AL116" s="98" t="str">
        <f>BaseDeCalcul!AI119</f>
        <v>C</v>
      </c>
      <c r="AM116" s="98" t="str">
        <f>BaseDeCalcul!AJ119</f>
        <v>C</v>
      </c>
      <c r="AN116" s="98" t="str">
        <f>BaseDeCalcul!AK119</f>
        <v>C</v>
      </c>
      <c r="AO116" s="98" t="str">
        <f>BaseDeCalcul!AL119</f>
        <v>C</v>
      </c>
      <c r="AP116" s="98" t="str">
        <f>BaseDeCalcul!AM119</f>
        <v>NA</v>
      </c>
      <c r="AQ116" s="98" t="str">
        <f>BaseDeCalcul!AN119</f>
        <v>NA</v>
      </c>
      <c r="AR116" s="98" t="str">
        <f>BaseDeCalcul!AO119</f>
        <v>NT</v>
      </c>
      <c r="AS116" s="98" t="str">
        <f>BaseDeCalcul!AP119</f>
        <v>NT</v>
      </c>
      <c r="AT116" s="98" t="str">
        <f>BaseDeCalcul!AQ119</f>
        <v>NT</v>
      </c>
      <c r="AU116" s="99" t="str">
        <f>BaseDeCalcul!AV119</f>
        <v>C</v>
      </c>
    </row>
    <row r="117" spans="1:47" ht="45" customHeight="1">
      <c r="A117" s="6">
        <v>12</v>
      </c>
      <c r="B117" s="94" t="str">
        <f>Criteres!B117</f>
        <v>Navigation</v>
      </c>
      <c r="C117" s="92">
        <f>BaseDeCalcul!AR120</f>
        <v>114</v>
      </c>
      <c r="D117" s="92" t="str">
        <f>BaseDeCalcul!B120</f>
        <v>12.10</v>
      </c>
      <c r="E117" s="95" t="str">
        <f>Criteres!E117</f>
        <v>Dans chaque page web, les raccourcis clavier n'utilisant qu'une seule touche (lettre minuscule ou majuscule, ponctuation, chiffre ou symbole) sont-ils contrôlables par l’utilisateur ?</v>
      </c>
      <c r="F117" s="92" t="str">
        <f>Criteres!D117</f>
        <v>A</v>
      </c>
      <c r="G117" s="98" t="str">
        <f>BaseDeCalcul!D120</f>
        <v>NA</v>
      </c>
      <c r="H117" s="98" t="str">
        <f>BaseDeCalcul!E120</f>
        <v>NA</v>
      </c>
      <c r="I117" s="98" t="str">
        <f>BaseDeCalcul!F120</f>
        <v>NA</v>
      </c>
      <c r="J117" s="98" t="str">
        <f>BaseDeCalcul!G120</f>
        <v>NA</v>
      </c>
      <c r="K117" s="98" t="str">
        <f>BaseDeCalcul!H120</f>
        <v>NA</v>
      </c>
      <c r="L117" s="98" t="str">
        <f>BaseDeCalcul!I120</f>
        <v>NA</v>
      </c>
      <c r="M117" s="98" t="str">
        <f>BaseDeCalcul!J120</f>
        <v>NA</v>
      </c>
      <c r="N117" s="98" t="str">
        <f>BaseDeCalcul!K120</f>
        <v>NA</v>
      </c>
      <c r="O117" s="98" t="str">
        <f>BaseDeCalcul!L120</f>
        <v>NA</v>
      </c>
      <c r="P117" s="98" t="str">
        <f>BaseDeCalcul!M120</f>
        <v>NA</v>
      </c>
      <c r="Q117" s="98" t="str">
        <f>BaseDeCalcul!N120</f>
        <v>NT</v>
      </c>
      <c r="R117" s="98" t="str">
        <f>BaseDeCalcul!O120</f>
        <v>NA</v>
      </c>
      <c r="S117" s="98" t="str">
        <f>BaseDeCalcul!P120</f>
        <v>NA</v>
      </c>
      <c r="T117" s="98" t="str">
        <f>BaseDeCalcul!Q120</f>
        <v>NA</v>
      </c>
      <c r="U117" s="98" t="str">
        <f>BaseDeCalcul!R120</f>
        <v>NA</v>
      </c>
      <c r="V117" s="98" t="str">
        <f>BaseDeCalcul!S120</f>
        <v>NA</v>
      </c>
      <c r="W117" s="98" t="str">
        <f>BaseDeCalcul!T120</f>
        <v>NA</v>
      </c>
      <c r="X117" s="98" t="str">
        <f>BaseDeCalcul!U120</f>
        <v>NA</v>
      </c>
      <c r="Y117" s="98" t="str">
        <f>BaseDeCalcul!V120</f>
        <v>NA</v>
      </c>
      <c r="Z117" s="98" t="str">
        <f>BaseDeCalcul!W120</f>
        <v>NA</v>
      </c>
      <c r="AA117" s="98" t="str">
        <f>BaseDeCalcul!X120</f>
        <v>NA</v>
      </c>
      <c r="AB117" s="98" t="str">
        <f>BaseDeCalcul!Y120</f>
        <v>NA</v>
      </c>
      <c r="AC117" s="98" t="str">
        <f>BaseDeCalcul!Z120</f>
        <v>NA</v>
      </c>
      <c r="AD117" s="98" t="str">
        <f>BaseDeCalcul!AA120</f>
        <v>NA</v>
      </c>
      <c r="AE117" s="98" t="str">
        <f>BaseDeCalcul!AB120</f>
        <v>NT</v>
      </c>
      <c r="AF117" s="98" t="str">
        <f>BaseDeCalcul!AC120</f>
        <v>NA</v>
      </c>
      <c r="AG117" s="98" t="str">
        <f>BaseDeCalcul!AD120</f>
        <v>NA</v>
      </c>
      <c r="AH117" s="98" t="str">
        <f>BaseDeCalcul!AE120</f>
        <v>NA</v>
      </c>
      <c r="AI117" s="98" t="str">
        <f>BaseDeCalcul!AF120</f>
        <v>NA</v>
      </c>
      <c r="AJ117" s="98" t="str">
        <f>BaseDeCalcul!AG120</f>
        <v>NA</v>
      </c>
      <c r="AK117" s="98" t="str">
        <f>BaseDeCalcul!AH120</f>
        <v>NA</v>
      </c>
      <c r="AL117" s="98" t="str">
        <f>BaseDeCalcul!AI120</f>
        <v>NA</v>
      </c>
      <c r="AM117" s="98" t="str">
        <f>BaseDeCalcul!AJ120</f>
        <v>NA</v>
      </c>
      <c r="AN117" s="98" t="str">
        <f>BaseDeCalcul!AK120</f>
        <v>NA</v>
      </c>
      <c r="AO117" s="98" t="str">
        <f>BaseDeCalcul!AL120</f>
        <v>NA</v>
      </c>
      <c r="AP117" s="98" t="str">
        <f>BaseDeCalcul!AM120</f>
        <v>NA</v>
      </c>
      <c r="AQ117" s="98" t="str">
        <f>BaseDeCalcul!AN120</f>
        <v>NA</v>
      </c>
      <c r="AR117" s="98" t="str">
        <f>BaseDeCalcul!AO120</f>
        <v>NT</v>
      </c>
      <c r="AS117" s="98" t="str">
        <f>BaseDeCalcul!AP120</f>
        <v>NT</v>
      </c>
      <c r="AT117" s="98" t="str">
        <f>BaseDeCalcul!AQ120</f>
        <v>NT</v>
      </c>
      <c r="AU117" s="99" t="str">
        <f>BaseDeCalcul!AV120</f>
        <v>NA</v>
      </c>
    </row>
    <row r="118" spans="1:47" ht="45" customHeight="1">
      <c r="A118" s="6">
        <v>12</v>
      </c>
      <c r="B118" s="94" t="str">
        <f>Criteres!B118</f>
        <v>Navigation</v>
      </c>
      <c r="C118" s="92">
        <f>BaseDeCalcul!AR121</f>
        <v>115</v>
      </c>
      <c r="D118" s="92" t="str">
        <f>BaseDeCalcul!B121</f>
        <v>12.11</v>
      </c>
      <c r="E118" s="95" t="str">
        <f>Criteres!E118</f>
        <v>Dans chaque page web, les contenus additionnels apparaissant au survol, à la prise de focus ou à l'activation d'un composant d'interface sont-ils, si nécessaire, atteignables au clavier ?</v>
      </c>
      <c r="F118" s="92" t="str">
        <f>Criteres!D118</f>
        <v>AA</v>
      </c>
      <c r="G118" s="98" t="str">
        <f>BaseDeCalcul!D121</f>
        <v>NA</v>
      </c>
      <c r="H118" s="98" t="str">
        <f>BaseDeCalcul!E121</f>
        <v>NA</v>
      </c>
      <c r="I118" s="98" t="str">
        <f>BaseDeCalcul!F121</f>
        <v>NA</v>
      </c>
      <c r="J118" s="98" t="str">
        <f>BaseDeCalcul!G121</f>
        <v>NA</v>
      </c>
      <c r="K118" s="98" t="str">
        <f>BaseDeCalcul!H121</f>
        <v>NA</v>
      </c>
      <c r="L118" s="98" t="str">
        <f>BaseDeCalcul!I121</f>
        <v>NA</v>
      </c>
      <c r="M118" s="98" t="str">
        <f>BaseDeCalcul!J121</f>
        <v>NA</v>
      </c>
      <c r="N118" s="98" t="str">
        <f>BaseDeCalcul!K121</f>
        <v>NA</v>
      </c>
      <c r="O118" s="98" t="str">
        <f>BaseDeCalcul!L121</f>
        <v>NA</v>
      </c>
      <c r="P118" s="98" t="str">
        <f>BaseDeCalcul!M121</f>
        <v>NA</v>
      </c>
      <c r="Q118" s="98" t="str">
        <f>BaseDeCalcul!N121</f>
        <v>NT</v>
      </c>
      <c r="R118" s="98" t="str">
        <f>BaseDeCalcul!O121</f>
        <v>NA</v>
      </c>
      <c r="S118" s="98" t="str">
        <f>BaseDeCalcul!P121</f>
        <v>NA</v>
      </c>
      <c r="T118" s="98" t="str">
        <f>BaseDeCalcul!Q121</f>
        <v>NA</v>
      </c>
      <c r="U118" s="98" t="str">
        <f>BaseDeCalcul!R121</f>
        <v>NA</v>
      </c>
      <c r="V118" s="98" t="str">
        <f>BaseDeCalcul!S121</f>
        <v>NA</v>
      </c>
      <c r="W118" s="98" t="str">
        <f>BaseDeCalcul!T121</f>
        <v>NA</v>
      </c>
      <c r="X118" s="98" t="str">
        <f>BaseDeCalcul!U121</f>
        <v>NA</v>
      </c>
      <c r="Y118" s="98" t="str">
        <f>BaseDeCalcul!V121</f>
        <v>NA</v>
      </c>
      <c r="Z118" s="98" t="str">
        <f>BaseDeCalcul!W121</f>
        <v>NA</v>
      </c>
      <c r="AA118" s="98" t="str">
        <f>BaseDeCalcul!X121</f>
        <v>NA</v>
      </c>
      <c r="AB118" s="98" t="str">
        <f>BaseDeCalcul!Y121</f>
        <v>NA</v>
      </c>
      <c r="AC118" s="98" t="str">
        <f>BaseDeCalcul!Z121</f>
        <v>NA</v>
      </c>
      <c r="AD118" s="98" t="str">
        <f>BaseDeCalcul!AA121</f>
        <v>NA</v>
      </c>
      <c r="AE118" s="98" t="str">
        <f>BaseDeCalcul!AB121</f>
        <v>NT</v>
      </c>
      <c r="AF118" s="98" t="str">
        <f>BaseDeCalcul!AC121</f>
        <v>C</v>
      </c>
      <c r="AG118" s="98" t="str">
        <f>BaseDeCalcul!AD121</f>
        <v>NA</v>
      </c>
      <c r="AH118" s="98" t="str">
        <f>BaseDeCalcul!AE121</f>
        <v>NA</v>
      </c>
      <c r="AI118" s="98" t="str">
        <f>BaseDeCalcul!AF121</f>
        <v>NA</v>
      </c>
      <c r="AJ118" s="98" t="str">
        <f>BaseDeCalcul!AG121</f>
        <v>NA</v>
      </c>
      <c r="AK118" s="98" t="str">
        <f>BaseDeCalcul!AH121</f>
        <v>NA</v>
      </c>
      <c r="AL118" s="98" t="str">
        <f>BaseDeCalcul!AI121</f>
        <v>NA</v>
      </c>
      <c r="AM118" s="98" t="str">
        <f>BaseDeCalcul!AJ121</f>
        <v>NA</v>
      </c>
      <c r="AN118" s="98" t="str">
        <f>BaseDeCalcul!AK121</f>
        <v>NA</v>
      </c>
      <c r="AO118" s="98" t="str">
        <f>BaseDeCalcul!AL121</f>
        <v>NA</v>
      </c>
      <c r="AP118" s="98" t="str">
        <f>BaseDeCalcul!AM121</f>
        <v>NA</v>
      </c>
      <c r="AQ118" s="98" t="str">
        <f>BaseDeCalcul!AN121</f>
        <v>NA</v>
      </c>
      <c r="AR118" s="98" t="str">
        <f>BaseDeCalcul!AO121</f>
        <v>NT</v>
      </c>
      <c r="AS118" s="98" t="str">
        <f>BaseDeCalcul!AP121</f>
        <v>NT</v>
      </c>
      <c r="AT118" s="98" t="str">
        <f>BaseDeCalcul!AQ121</f>
        <v>NT</v>
      </c>
      <c r="AU118" s="99" t="str">
        <f>BaseDeCalcul!AV121</f>
        <v>C</v>
      </c>
    </row>
    <row r="119" spans="1:47" ht="45" customHeight="1">
      <c r="A119" s="6">
        <v>12</v>
      </c>
      <c r="B119" s="94" t="str">
        <f>Criteres!B119</f>
        <v>Navigation</v>
      </c>
      <c r="C119" s="92">
        <f>BaseDeCalcul!AR122</f>
        <v>116</v>
      </c>
      <c r="D119" s="92" t="str">
        <f>BaseDeCalcul!B122</f>
        <v>12.12</v>
      </c>
      <c r="E119" s="95" t="str">
        <f>Criteres!E119</f>
        <v>Dans chaque page web, un fil d'Ariane est-il présent (hors cas particuliers) ?</v>
      </c>
      <c r="F119" s="92" t="str">
        <f>Criteres!D119</f>
        <v>AAA</v>
      </c>
      <c r="G119" s="98" t="str">
        <f>BaseDeCalcul!D122</f>
        <v>NT</v>
      </c>
      <c r="H119" s="98" t="str">
        <f>BaseDeCalcul!E122</f>
        <v>NT</v>
      </c>
      <c r="I119" s="98" t="str">
        <f>BaseDeCalcul!F122</f>
        <v>NT</v>
      </c>
      <c r="J119" s="98" t="str">
        <f>BaseDeCalcul!G122</f>
        <v>NT</v>
      </c>
      <c r="K119" s="98" t="str">
        <f>BaseDeCalcul!H122</f>
        <v>NT</v>
      </c>
      <c r="L119" s="98" t="str">
        <f>BaseDeCalcul!I122</f>
        <v>NT</v>
      </c>
      <c r="M119" s="98" t="str">
        <f>BaseDeCalcul!J122</f>
        <v>NT</v>
      </c>
      <c r="N119" s="98" t="str">
        <f>BaseDeCalcul!K122</f>
        <v>NT</v>
      </c>
      <c r="O119" s="98" t="str">
        <f>BaseDeCalcul!L122</f>
        <v>NT</v>
      </c>
      <c r="P119" s="98" t="str">
        <f>BaseDeCalcul!M122</f>
        <v>NT</v>
      </c>
      <c r="Q119" s="98" t="str">
        <f>BaseDeCalcul!N122</f>
        <v>NT</v>
      </c>
      <c r="R119" s="98" t="str">
        <f>BaseDeCalcul!O122</f>
        <v>NT</v>
      </c>
      <c r="S119" s="98" t="str">
        <f>BaseDeCalcul!P122</f>
        <v>NT</v>
      </c>
      <c r="T119" s="98" t="str">
        <f>BaseDeCalcul!Q122</f>
        <v>NT</v>
      </c>
      <c r="U119" s="98" t="str">
        <f>BaseDeCalcul!R122</f>
        <v>NT</v>
      </c>
      <c r="V119" s="98" t="str">
        <f>BaseDeCalcul!S122</f>
        <v>NT</v>
      </c>
      <c r="W119" s="98" t="str">
        <f>BaseDeCalcul!T122</f>
        <v>NT</v>
      </c>
      <c r="X119" s="98" t="str">
        <f>BaseDeCalcul!U122</f>
        <v>NT</v>
      </c>
      <c r="Y119" s="98" t="str">
        <f>BaseDeCalcul!V122</f>
        <v>NT</v>
      </c>
      <c r="Z119" s="98" t="str">
        <f>BaseDeCalcul!W122</f>
        <v>NT</v>
      </c>
      <c r="AA119" s="98" t="str">
        <f>BaseDeCalcul!X122</f>
        <v>NT</v>
      </c>
      <c r="AB119" s="98" t="str">
        <f>BaseDeCalcul!Y122</f>
        <v>NT</v>
      </c>
      <c r="AC119" s="98" t="str">
        <f>BaseDeCalcul!Z122</f>
        <v>NT</v>
      </c>
      <c r="AD119" s="98" t="str">
        <f>BaseDeCalcul!AA122</f>
        <v>NT</v>
      </c>
      <c r="AE119" s="98" t="str">
        <f>BaseDeCalcul!AB122</f>
        <v>NT</v>
      </c>
      <c r="AF119" s="98" t="str">
        <f>BaseDeCalcul!AC122</f>
        <v>NT</v>
      </c>
      <c r="AG119" s="98" t="str">
        <f>BaseDeCalcul!AD122</f>
        <v>NT</v>
      </c>
      <c r="AH119" s="98" t="str">
        <f>BaseDeCalcul!AE122</f>
        <v>NT</v>
      </c>
      <c r="AI119" s="98" t="str">
        <f>BaseDeCalcul!AF122</f>
        <v>NT</v>
      </c>
      <c r="AJ119" s="98" t="str">
        <f>BaseDeCalcul!AG122</f>
        <v>NT</v>
      </c>
      <c r="AK119" s="98" t="str">
        <f>BaseDeCalcul!AH122</f>
        <v>NT</v>
      </c>
      <c r="AL119" s="98" t="str">
        <f>BaseDeCalcul!AI122</f>
        <v>NT</v>
      </c>
      <c r="AM119" s="98" t="str">
        <f>BaseDeCalcul!AJ122</f>
        <v>NT</v>
      </c>
      <c r="AN119" s="98" t="str">
        <f>BaseDeCalcul!AK122</f>
        <v>NT</v>
      </c>
      <c r="AO119" s="98" t="str">
        <f>BaseDeCalcul!AL122</f>
        <v>NT</v>
      </c>
      <c r="AP119" s="98" t="str">
        <f>BaseDeCalcul!AM122</f>
        <v>NT</v>
      </c>
      <c r="AQ119" s="98" t="str">
        <f>BaseDeCalcul!AN122</f>
        <v>NT</v>
      </c>
      <c r="AR119" s="98" t="str">
        <f>BaseDeCalcul!AO122</f>
        <v>NT</v>
      </c>
      <c r="AS119" s="98" t="str">
        <f>BaseDeCalcul!AP122</f>
        <v>NT</v>
      </c>
      <c r="AT119" s="98" t="str">
        <f>BaseDeCalcul!AQ122</f>
        <v>NT</v>
      </c>
      <c r="AU119" s="99" t="str">
        <f>BaseDeCalcul!AV122</f>
        <v>NT</v>
      </c>
    </row>
    <row r="120" spans="1:47" ht="45" customHeight="1">
      <c r="A120" s="6">
        <v>12</v>
      </c>
      <c r="B120" s="94" t="str">
        <f>Criteres!B120</f>
        <v>Navigation</v>
      </c>
      <c r="C120" s="92">
        <f>BaseDeCalcul!AR123</f>
        <v>117</v>
      </c>
      <c r="D120" s="92" t="str">
        <f>BaseDeCalcul!B123</f>
        <v>12.13</v>
      </c>
      <c r="E120" s="95" t="str">
        <f>Criteres!E120</f>
        <v>Dans chaque page Web, le fil d'Ariane est-il pertinent ?</v>
      </c>
      <c r="F120" s="92" t="str">
        <f>Criteres!D120</f>
        <v>AAA</v>
      </c>
      <c r="G120" s="98" t="str">
        <f>BaseDeCalcul!D123</f>
        <v>NT</v>
      </c>
      <c r="H120" s="98" t="str">
        <f>BaseDeCalcul!E123</f>
        <v>NT</v>
      </c>
      <c r="I120" s="98" t="str">
        <f>BaseDeCalcul!F123</f>
        <v>NT</v>
      </c>
      <c r="J120" s="98" t="str">
        <f>BaseDeCalcul!G123</f>
        <v>NT</v>
      </c>
      <c r="K120" s="98" t="str">
        <f>BaseDeCalcul!H123</f>
        <v>NT</v>
      </c>
      <c r="L120" s="98" t="str">
        <f>BaseDeCalcul!I123</f>
        <v>NT</v>
      </c>
      <c r="M120" s="98" t="str">
        <f>BaseDeCalcul!J123</f>
        <v>NT</v>
      </c>
      <c r="N120" s="98" t="str">
        <f>BaseDeCalcul!K123</f>
        <v>NT</v>
      </c>
      <c r="O120" s="98" t="str">
        <f>BaseDeCalcul!L123</f>
        <v>NT</v>
      </c>
      <c r="P120" s="98" t="str">
        <f>BaseDeCalcul!M123</f>
        <v>NT</v>
      </c>
      <c r="Q120" s="98" t="str">
        <f>BaseDeCalcul!N123</f>
        <v>NT</v>
      </c>
      <c r="R120" s="98" t="str">
        <f>BaseDeCalcul!O123</f>
        <v>NT</v>
      </c>
      <c r="S120" s="98" t="str">
        <f>BaseDeCalcul!P123</f>
        <v>NT</v>
      </c>
      <c r="T120" s="98" t="str">
        <f>BaseDeCalcul!Q123</f>
        <v>NT</v>
      </c>
      <c r="U120" s="98" t="str">
        <f>BaseDeCalcul!R123</f>
        <v>NT</v>
      </c>
      <c r="V120" s="98" t="str">
        <f>BaseDeCalcul!S123</f>
        <v>NT</v>
      </c>
      <c r="W120" s="98" t="str">
        <f>BaseDeCalcul!T123</f>
        <v>NT</v>
      </c>
      <c r="X120" s="98" t="str">
        <f>BaseDeCalcul!U123</f>
        <v>NT</v>
      </c>
      <c r="Y120" s="98" t="str">
        <f>BaseDeCalcul!V123</f>
        <v>NT</v>
      </c>
      <c r="Z120" s="98" t="str">
        <f>BaseDeCalcul!W123</f>
        <v>NT</v>
      </c>
      <c r="AA120" s="98" t="str">
        <f>BaseDeCalcul!X123</f>
        <v>NT</v>
      </c>
      <c r="AB120" s="98" t="str">
        <f>BaseDeCalcul!Y123</f>
        <v>NT</v>
      </c>
      <c r="AC120" s="98" t="str">
        <f>BaseDeCalcul!Z123</f>
        <v>NT</v>
      </c>
      <c r="AD120" s="98" t="str">
        <f>BaseDeCalcul!AA123</f>
        <v>NT</v>
      </c>
      <c r="AE120" s="98" t="str">
        <f>BaseDeCalcul!AB123</f>
        <v>NT</v>
      </c>
      <c r="AF120" s="98" t="str">
        <f>BaseDeCalcul!AC123</f>
        <v>NT</v>
      </c>
      <c r="AG120" s="98" t="str">
        <f>BaseDeCalcul!AD123</f>
        <v>NT</v>
      </c>
      <c r="AH120" s="98" t="str">
        <f>BaseDeCalcul!AE123</f>
        <v>NT</v>
      </c>
      <c r="AI120" s="98" t="str">
        <f>BaseDeCalcul!AF123</f>
        <v>NT</v>
      </c>
      <c r="AJ120" s="98" t="str">
        <f>BaseDeCalcul!AG123</f>
        <v>NT</v>
      </c>
      <c r="AK120" s="98" t="str">
        <f>BaseDeCalcul!AH123</f>
        <v>NT</v>
      </c>
      <c r="AL120" s="98" t="str">
        <f>BaseDeCalcul!AI123</f>
        <v>NT</v>
      </c>
      <c r="AM120" s="98" t="str">
        <f>BaseDeCalcul!AJ123</f>
        <v>NT</v>
      </c>
      <c r="AN120" s="98" t="str">
        <f>BaseDeCalcul!AK123</f>
        <v>NT</v>
      </c>
      <c r="AO120" s="98" t="str">
        <f>BaseDeCalcul!AL123</f>
        <v>NT</v>
      </c>
      <c r="AP120" s="98" t="str">
        <f>BaseDeCalcul!AM123</f>
        <v>NT</v>
      </c>
      <c r="AQ120" s="98" t="str">
        <f>BaseDeCalcul!AN123</f>
        <v>NT</v>
      </c>
      <c r="AR120" s="98" t="str">
        <f>BaseDeCalcul!AO123</f>
        <v>NT</v>
      </c>
      <c r="AS120" s="98" t="str">
        <f>BaseDeCalcul!AP123</f>
        <v>NT</v>
      </c>
      <c r="AT120" s="98" t="str">
        <f>BaseDeCalcul!AQ123</f>
        <v>NT</v>
      </c>
      <c r="AU120" s="99" t="str">
        <f>BaseDeCalcul!AV123</f>
        <v>NT</v>
      </c>
    </row>
    <row r="121" spans="1:47" ht="45" customHeight="1">
      <c r="A121" s="6">
        <v>13</v>
      </c>
      <c r="B121" s="94" t="str">
        <f>Criteres!B121</f>
        <v>Navigation</v>
      </c>
      <c r="C121" s="92">
        <f>BaseDeCalcul!AR124</f>
        <v>118</v>
      </c>
      <c r="D121" s="92" t="str">
        <f>BaseDeCalcul!B124</f>
        <v>12.14</v>
      </c>
      <c r="E121" s="95" t="str">
        <f>Criteres!E121</f>
        <v>Dans chaque page Web, la page en cours de consultation est-elle indiquée dans le menu de navigation ?</v>
      </c>
      <c r="F121" s="92" t="str">
        <f>Criteres!D121</f>
        <v>AAA</v>
      </c>
      <c r="G121" s="98" t="str">
        <f>BaseDeCalcul!D124</f>
        <v>NT</v>
      </c>
      <c r="H121" s="98" t="str">
        <f>BaseDeCalcul!E124</f>
        <v>NT</v>
      </c>
      <c r="I121" s="98" t="str">
        <f>BaseDeCalcul!F124</f>
        <v>NT</v>
      </c>
      <c r="J121" s="98" t="str">
        <f>BaseDeCalcul!G124</f>
        <v>NT</v>
      </c>
      <c r="K121" s="98" t="str">
        <f>BaseDeCalcul!H124</f>
        <v>NT</v>
      </c>
      <c r="L121" s="98" t="str">
        <f>BaseDeCalcul!I124</f>
        <v>NT</v>
      </c>
      <c r="M121" s="98" t="str">
        <f>BaseDeCalcul!J124</f>
        <v>NT</v>
      </c>
      <c r="N121" s="98" t="str">
        <f>BaseDeCalcul!K124</f>
        <v>NT</v>
      </c>
      <c r="O121" s="98" t="str">
        <f>BaseDeCalcul!L124</f>
        <v>NT</v>
      </c>
      <c r="P121" s="98" t="str">
        <f>BaseDeCalcul!M124</f>
        <v>NT</v>
      </c>
      <c r="Q121" s="98" t="str">
        <f>BaseDeCalcul!N124</f>
        <v>NT</v>
      </c>
      <c r="R121" s="98" t="str">
        <f>BaseDeCalcul!O124</f>
        <v>NT</v>
      </c>
      <c r="S121" s="98" t="str">
        <f>BaseDeCalcul!P124</f>
        <v>NT</v>
      </c>
      <c r="T121" s="98" t="str">
        <f>BaseDeCalcul!Q124</f>
        <v>NT</v>
      </c>
      <c r="U121" s="98" t="str">
        <f>BaseDeCalcul!R124</f>
        <v>NT</v>
      </c>
      <c r="V121" s="98" t="str">
        <f>BaseDeCalcul!S124</f>
        <v>NT</v>
      </c>
      <c r="W121" s="98" t="str">
        <f>BaseDeCalcul!T124</f>
        <v>NT</v>
      </c>
      <c r="X121" s="98" t="str">
        <f>BaseDeCalcul!U124</f>
        <v>NT</v>
      </c>
      <c r="Y121" s="98" t="str">
        <f>BaseDeCalcul!V124</f>
        <v>NT</v>
      </c>
      <c r="Z121" s="98" t="str">
        <f>BaseDeCalcul!W124</f>
        <v>NT</v>
      </c>
      <c r="AA121" s="98" t="str">
        <f>BaseDeCalcul!X124</f>
        <v>NT</v>
      </c>
      <c r="AB121" s="98" t="str">
        <f>BaseDeCalcul!Y124</f>
        <v>NT</v>
      </c>
      <c r="AC121" s="98" t="str">
        <f>BaseDeCalcul!Z124</f>
        <v>NT</v>
      </c>
      <c r="AD121" s="98" t="str">
        <f>BaseDeCalcul!AA124</f>
        <v>NT</v>
      </c>
      <c r="AE121" s="98" t="str">
        <f>BaseDeCalcul!AB124</f>
        <v>NT</v>
      </c>
      <c r="AF121" s="98" t="str">
        <f>BaseDeCalcul!AC124</f>
        <v>NT</v>
      </c>
      <c r="AG121" s="98" t="str">
        <f>BaseDeCalcul!AD124</f>
        <v>NT</v>
      </c>
      <c r="AH121" s="98" t="str">
        <f>BaseDeCalcul!AE124</f>
        <v>NT</v>
      </c>
      <c r="AI121" s="98" t="str">
        <f>BaseDeCalcul!AF124</f>
        <v>NT</v>
      </c>
      <c r="AJ121" s="98" t="str">
        <f>BaseDeCalcul!AG124</f>
        <v>NT</v>
      </c>
      <c r="AK121" s="98" t="str">
        <f>BaseDeCalcul!AH124</f>
        <v>NT</v>
      </c>
      <c r="AL121" s="98" t="str">
        <f>BaseDeCalcul!AI124</f>
        <v>NT</v>
      </c>
      <c r="AM121" s="98" t="str">
        <f>BaseDeCalcul!AJ124</f>
        <v>NT</v>
      </c>
      <c r="AN121" s="98" t="str">
        <f>BaseDeCalcul!AK124</f>
        <v>NT</v>
      </c>
      <c r="AO121" s="98" t="str">
        <f>BaseDeCalcul!AL124</f>
        <v>NT</v>
      </c>
      <c r="AP121" s="98" t="str">
        <f>BaseDeCalcul!AM124</f>
        <v>NT</v>
      </c>
      <c r="AQ121" s="98" t="str">
        <f>BaseDeCalcul!AN124</f>
        <v>NT</v>
      </c>
      <c r="AR121" s="98" t="str">
        <f>BaseDeCalcul!AO124</f>
        <v>NT</v>
      </c>
      <c r="AS121" s="98" t="str">
        <f>BaseDeCalcul!AP124</f>
        <v>NT</v>
      </c>
      <c r="AT121" s="98" t="str">
        <f>BaseDeCalcul!AQ124</f>
        <v>NT</v>
      </c>
      <c r="AU121" s="99" t="str">
        <f>BaseDeCalcul!AV124</f>
        <v>NT</v>
      </c>
    </row>
    <row r="122" spans="1:47" ht="45" customHeight="1">
      <c r="A122" s="6">
        <v>13</v>
      </c>
      <c r="B122" s="94" t="str">
        <f>Criteres!B122</f>
        <v>Consultation</v>
      </c>
      <c r="C122" s="92">
        <f>BaseDeCalcul!AR125</f>
        <v>119</v>
      </c>
      <c r="D122" s="92" t="str">
        <f>BaseDeCalcul!B125</f>
        <v>13.1</v>
      </c>
      <c r="E122" s="95" t="str">
        <f>Criteres!E122</f>
        <v>Pour chaque page web, l'utilisateur a-t-il le contrôle de chaque limite de temps modifiant le contenu (hors cas particuliers) ?</v>
      </c>
      <c r="F122" s="92" t="str">
        <f>Criteres!D122</f>
        <v>A</v>
      </c>
      <c r="G122" s="98" t="str">
        <f>BaseDeCalcul!D125</f>
        <v>NA</v>
      </c>
      <c r="H122" s="98" t="str">
        <f>BaseDeCalcul!E125</f>
        <v>NA</v>
      </c>
      <c r="I122" s="98" t="str">
        <f>BaseDeCalcul!F125</f>
        <v>NA</v>
      </c>
      <c r="J122" s="98" t="str">
        <f>BaseDeCalcul!G125</f>
        <v>NA</v>
      </c>
      <c r="K122" s="98" t="str">
        <f>BaseDeCalcul!H125</f>
        <v>NA</v>
      </c>
      <c r="L122" s="98" t="str">
        <f>BaseDeCalcul!I125</f>
        <v>NA</v>
      </c>
      <c r="M122" s="98" t="str">
        <f>BaseDeCalcul!J125</f>
        <v>NA</v>
      </c>
      <c r="N122" s="98" t="str">
        <f>BaseDeCalcul!K125</f>
        <v>NA</v>
      </c>
      <c r="O122" s="98" t="str">
        <f>BaseDeCalcul!L125</f>
        <v>NA</v>
      </c>
      <c r="P122" s="98" t="str">
        <f>BaseDeCalcul!M125</f>
        <v>NA</v>
      </c>
      <c r="Q122" s="98" t="str">
        <f>BaseDeCalcul!N125</f>
        <v>NT</v>
      </c>
      <c r="R122" s="98" t="str">
        <f>BaseDeCalcul!O125</f>
        <v>NA</v>
      </c>
      <c r="S122" s="98" t="str">
        <f>BaseDeCalcul!P125</f>
        <v>NA</v>
      </c>
      <c r="T122" s="98" t="str">
        <f>BaseDeCalcul!Q125</f>
        <v>NA</v>
      </c>
      <c r="U122" s="98" t="str">
        <f>BaseDeCalcul!R125</f>
        <v>NA</v>
      </c>
      <c r="V122" s="98" t="str">
        <f>BaseDeCalcul!S125</f>
        <v>NA</v>
      </c>
      <c r="W122" s="98" t="str">
        <f>BaseDeCalcul!T125</f>
        <v>NA</v>
      </c>
      <c r="X122" s="98" t="str">
        <f>BaseDeCalcul!U125</f>
        <v>NA</v>
      </c>
      <c r="Y122" s="98" t="str">
        <f>BaseDeCalcul!V125</f>
        <v>NA</v>
      </c>
      <c r="Z122" s="98" t="str">
        <f>BaseDeCalcul!W125</f>
        <v>NA</v>
      </c>
      <c r="AA122" s="98" t="str">
        <f>BaseDeCalcul!X125</f>
        <v>NA</v>
      </c>
      <c r="AB122" s="98" t="str">
        <f>BaseDeCalcul!Y125</f>
        <v>NA</v>
      </c>
      <c r="AC122" s="98" t="str">
        <f>BaseDeCalcul!Z125</f>
        <v>NA</v>
      </c>
      <c r="AD122" s="98" t="str">
        <f>BaseDeCalcul!AA125</f>
        <v>NA</v>
      </c>
      <c r="AE122" s="98" t="str">
        <f>BaseDeCalcul!AB125</f>
        <v>NT</v>
      </c>
      <c r="AF122" s="98" t="str">
        <f>BaseDeCalcul!AC125</f>
        <v>NA</v>
      </c>
      <c r="AG122" s="98" t="str">
        <f>BaseDeCalcul!AD125</f>
        <v>NA</v>
      </c>
      <c r="AH122" s="98" t="str">
        <f>BaseDeCalcul!AE125</f>
        <v>NA</v>
      </c>
      <c r="AI122" s="98" t="str">
        <f>BaseDeCalcul!AF125</f>
        <v>NA</v>
      </c>
      <c r="AJ122" s="98" t="str">
        <f>BaseDeCalcul!AG125</f>
        <v>NA</v>
      </c>
      <c r="AK122" s="98" t="str">
        <f>BaseDeCalcul!AH125</f>
        <v>NA</v>
      </c>
      <c r="AL122" s="98" t="str">
        <f>BaseDeCalcul!AI125</f>
        <v>NA</v>
      </c>
      <c r="AM122" s="98" t="str">
        <f>BaseDeCalcul!AJ125</f>
        <v>NA</v>
      </c>
      <c r="AN122" s="98" t="str">
        <f>BaseDeCalcul!AK125</f>
        <v>NA</v>
      </c>
      <c r="AO122" s="98" t="str">
        <f>BaseDeCalcul!AL125</f>
        <v>NA</v>
      </c>
      <c r="AP122" s="98" t="str">
        <f>BaseDeCalcul!AM125</f>
        <v>NA</v>
      </c>
      <c r="AQ122" s="98" t="str">
        <f>BaseDeCalcul!AN125</f>
        <v>NA</v>
      </c>
      <c r="AR122" s="98" t="str">
        <f>BaseDeCalcul!AO125</f>
        <v>NT</v>
      </c>
      <c r="AS122" s="98" t="str">
        <f>BaseDeCalcul!AP125</f>
        <v>NT</v>
      </c>
      <c r="AT122" s="98" t="str">
        <f>BaseDeCalcul!AQ125</f>
        <v>NT</v>
      </c>
      <c r="AU122" s="99" t="str">
        <f>BaseDeCalcul!AV125</f>
        <v>NA</v>
      </c>
    </row>
    <row r="123" spans="1:47" ht="59.25" customHeight="1">
      <c r="A123" s="6">
        <v>13</v>
      </c>
      <c r="B123" s="94" t="str">
        <f>Criteres!B123</f>
        <v>Consultation</v>
      </c>
      <c r="C123" s="92">
        <f>BaseDeCalcul!AR126</f>
        <v>120</v>
      </c>
      <c r="D123" s="92" t="str">
        <f>BaseDeCalcul!B126</f>
        <v>13.2</v>
      </c>
      <c r="E123" s="95" t="str">
        <f>Criteres!E123</f>
        <v>Dans chaque page web, l'ouverture d'une nouvelle fenêtre ne doit pas être déclenchée sans action de l'utilisateur. Cette règle est-elle respectée ?</v>
      </c>
      <c r="F123" s="92" t="str">
        <f>Criteres!D123</f>
        <v>A</v>
      </c>
      <c r="G123" s="98" t="str">
        <f>BaseDeCalcul!D126</f>
        <v>NA</v>
      </c>
      <c r="H123" s="98" t="str">
        <f>BaseDeCalcul!E126</f>
        <v>NA</v>
      </c>
      <c r="I123" s="98" t="str">
        <f>BaseDeCalcul!F126</f>
        <v>NA</v>
      </c>
      <c r="J123" s="98" t="str">
        <f>BaseDeCalcul!G126</f>
        <v>NA</v>
      </c>
      <c r="K123" s="98" t="str">
        <f>BaseDeCalcul!H126</f>
        <v>NA</v>
      </c>
      <c r="L123" s="98" t="str">
        <f>BaseDeCalcul!I126</f>
        <v>NA</v>
      </c>
      <c r="M123" s="98" t="str">
        <f>BaseDeCalcul!J126</f>
        <v>NA</v>
      </c>
      <c r="N123" s="98" t="str">
        <f>BaseDeCalcul!K126</f>
        <v>NA</v>
      </c>
      <c r="O123" s="98" t="str">
        <f>BaseDeCalcul!L126</f>
        <v>NA</v>
      </c>
      <c r="P123" s="98" t="str">
        <f>BaseDeCalcul!M126</f>
        <v>NA</v>
      </c>
      <c r="Q123" s="98" t="str">
        <f>BaseDeCalcul!N126</f>
        <v>NT</v>
      </c>
      <c r="R123" s="98" t="str">
        <f>BaseDeCalcul!O126</f>
        <v>NA</v>
      </c>
      <c r="S123" s="98" t="str">
        <f>BaseDeCalcul!P126</f>
        <v>NA</v>
      </c>
      <c r="T123" s="98" t="str">
        <f>BaseDeCalcul!Q126</f>
        <v>NA</v>
      </c>
      <c r="U123" s="98" t="str">
        <f>BaseDeCalcul!R126</f>
        <v>NA</v>
      </c>
      <c r="V123" s="98" t="str">
        <f>BaseDeCalcul!S126</f>
        <v>NA</v>
      </c>
      <c r="W123" s="98" t="str">
        <f>BaseDeCalcul!T126</f>
        <v>NA</v>
      </c>
      <c r="X123" s="98" t="str">
        <f>BaseDeCalcul!U126</f>
        <v>NA</v>
      </c>
      <c r="Y123" s="98" t="str">
        <f>BaseDeCalcul!V126</f>
        <v>NA</v>
      </c>
      <c r="Z123" s="98" t="str">
        <f>BaseDeCalcul!W126</f>
        <v>NA</v>
      </c>
      <c r="AA123" s="98" t="str">
        <f>BaseDeCalcul!X126</f>
        <v>NA</v>
      </c>
      <c r="AB123" s="98" t="str">
        <f>BaseDeCalcul!Y126</f>
        <v>NA</v>
      </c>
      <c r="AC123" s="98" t="str">
        <f>BaseDeCalcul!Z126</f>
        <v>NA</v>
      </c>
      <c r="AD123" s="98" t="str">
        <f>BaseDeCalcul!AA126</f>
        <v>NA</v>
      </c>
      <c r="AE123" s="98" t="str">
        <f>BaseDeCalcul!AB126</f>
        <v>NT</v>
      </c>
      <c r="AF123" s="98" t="str">
        <f>BaseDeCalcul!AC126</f>
        <v>NA</v>
      </c>
      <c r="AG123" s="98" t="str">
        <f>BaseDeCalcul!AD126</f>
        <v>NA</v>
      </c>
      <c r="AH123" s="98" t="str">
        <f>BaseDeCalcul!AE126</f>
        <v>NA</v>
      </c>
      <c r="AI123" s="98" t="str">
        <f>BaseDeCalcul!AF126</f>
        <v>NA</v>
      </c>
      <c r="AJ123" s="98" t="str">
        <f>BaseDeCalcul!AG126</f>
        <v>NA</v>
      </c>
      <c r="AK123" s="98" t="str">
        <f>BaseDeCalcul!AH126</f>
        <v>NA</v>
      </c>
      <c r="AL123" s="98" t="str">
        <f>BaseDeCalcul!AI126</f>
        <v>NA</v>
      </c>
      <c r="AM123" s="98" t="str">
        <f>BaseDeCalcul!AJ126</f>
        <v>NA</v>
      </c>
      <c r="AN123" s="98" t="str">
        <f>BaseDeCalcul!AK126</f>
        <v>NA</v>
      </c>
      <c r="AO123" s="98" t="str">
        <f>BaseDeCalcul!AL126</f>
        <v>NA</v>
      </c>
      <c r="AP123" s="98" t="str">
        <f>BaseDeCalcul!AM126</f>
        <v>NA</v>
      </c>
      <c r="AQ123" s="98" t="str">
        <f>BaseDeCalcul!AN126</f>
        <v>NA</v>
      </c>
      <c r="AR123" s="98" t="str">
        <f>BaseDeCalcul!AO126</f>
        <v>NT</v>
      </c>
      <c r="AS123" s="98" t="str">
        <f>BaseDeCalcul!AP126</f>
        <v>NT</v>
      </c>
      <c r="AT123" s="98" t="str">
        <f>BaseDeCalcul!AQ126</f>
        <v>NT</v>
      </c>
      <c r="AU123" s="99" t="str">
        <f>BaseDeCalcul!AV126</f>
        <v>NA</v>
      </c>
    </row>
    <row r="124" spans="1:47" ht="45" customHeight="1">
      <c r="A124" s="6">
        <v>13</v>
      </c>
      <c r="B124" s="94" t="str">
        <f>Criteres!B124</f>
        <v>Consultation</v>
      </c>
      <c r="C124" s="92">
        <f>BaseDeCalcul!AR127</f>
        <v>121</v>
      </c>
      <c r="D124" s="92" t="str">
        <f>BaseDeCalcul!B127</f>
        <v>13.3</v>
      </c>
      <c r="E124" s="95" t="str">
        <f>Criteres!E124</f>
        <v>Dans chaque page web, chaque document bureautique en téléchargement possède-t-il, si nécessaire, une version accessible (hors cas particuliers) ?</v>
      </c>
      <c r="F124" s="92" t="str">
        <f>Criteres!D124</f>
        <v>A</v>
      </c>
      <c r="G124" s="98" t="str">
        <f>BaseDeCalcul!D127</f>
        <v>C</v>
      </c>
      <c r="H124" s="98" t="str">
        <f>BaseDeCalcul!E127</f>
        <v>C</v>
      </c>
      <c r="I124" s="98" t="str">
        <f>BaseDeCalcul!F127</f>
        <v>NA</v>
      </c>
      <c r="J124" s="98" t="str">
        <f>BaseDeCalcul!G127</f>
        <v>NA</v>
      </c>
      <c r="K124" s="98" t="str">
        <f>BaseDeCalcul!H127</f>
        <v>NA</v>
      </c>
      <c r="L124" s="98" t="str">
        <f>BaseDeCalcul!I127</f>
        <v>NA</v>
      </c>
      <c r="M124" s="98" t="str">
        <f>BaseDeCalcul!J127</f>
        <v>NA</v>
      </c>
      <c r="N124" s="98" t="str">
        <f>BaseDeCalcul!K127</f>
        <v>NA</v>
      </c>
      <c r="O124" s="98" t="str">
        <f>BaseDeCalcul!L127</f>
        <v>NA</v>
      </c>
      <c r="P124" s="98" t="str">
        <f>BaseDeCalcul!M127</f>
        <v>NA</v>
      </c>
      <c r="Q124" s="98" t="str">
        <f>BaseDeCalcul!N127</f>
        <v>NT</v>
      </c>
      <c r="R124" s="98" t="str">
        <f>BaseDeCalcul!O127</f>
        <v>NA</v>
      </c>
      <c r="S124" s="98" t="str">
        <f>BaseDeCalcul!P127</f>
        <v>NA</v>
      </c>
      <c r="T124" s="98" t="str">
        <f>BaseDeCalcul!Q127</f>
        <v>NA</v>
      </c>
      <c r="U124" s="98" t="str">
        <f>BaseDeCalcul!R127</f>
        <v>NA</v>
      </c>
      <c r="V124" s="98" t="str">
        <f>BaseDeCalcul!S127</f>
        <v>NA</v>
      </c>
      <c r="W124" s="98" t="str">
        <f>BaseDeCalcul!T127</f>
        <v>NA</v>
      </c>
      <c r="X124" s="98" t="str">
        <f>BaseDeCalcul!U127</f>
        <v>NA</v>
      </c>
      <c r="Y124" s="98" t="str">
        <f>BaseDeCalcul!V127</f>
        <v>NA</v>
      </c>
      <c r="Z124" s="98" t="str">
        <f>BaseDeCalcul!W127</f>
        <v>NA</v>
      </c>
      <c r="AA124" s="98" t="str">
        <f>BaseDeCalcul!X127</f>
        <v>NA</v>
      </c>
      <c r="AB124" s="98" t="str">
        <f>BaseDeCalcul!Y127</f>
        <v>NA</v>
      </c>
      <c r="AC124" s="98" t="str">
        <f>BaseDeCalcul!Z127</f>
        <v>NA</v>
      </c>
      <c r="AD124" s="98" t="str">
        <f>BaseDeCalcul!AA127</f>
        <v>NA</v>
      </c>
      <c r="AE124" s="98" t="str">
        <f>BaseDeCalcul!AB127</f>
        <v>NT</v>
      </c>
      <c r="AF124" s="98" t="str">
        <f>BaseDeCalcul!AC127</f>
        <v>NA</v>
      </c>
      <c r="AG124" s="98" t="str">
        <f>BaseDeCalcul!AD127</f>
        <v>NA</v>
      </c>
      <c r="AH124" s="98" t="str">
        <f>BaseDeCalcul!AE127</f>
        <v>NA</v>
      </c>
      <c r="AI124" s="98" t="str">
        <f>BaseDeCalcul!AF127</f>
        <v>NA</v>
      </c>
      <c r="AJ124" s="98" t="str">
        <f>BaseDeCalcul!AG127</f>
        <v>NA</v>
      </c>
      <c r="AK124" s="98" t="str">
        <f>BaseDeCalcul!AH127</f>
        <v>NA</v>
      </c>
      <c r="AL124" s="98" t="str">
        <f>BaseDeCalcul!AI127</f>
        <v>NA</v>
      </c>
      <c r="AM124" s="98" t="str">
        <f>BaseDeCalcul!AJ127</f>
        <v>NA</v>
      </c>
      <c r="AN124" s="98" t="str">
        <f>BaseDeCalcul!AK127</f>
        <v>NA</v>
      </c>
      <c r="AO124" s="98" t="str">
        <f>BaseDeCalcul!AL127</f>
        <v>NA</v>
      </c>
      <c r="AP124" s="98" t="str">
        <f>BaseDeCalcul!AM127</f>
        <v>NC</v>
      </c>
      <c r="AQ124" s="98" t="str">
        <f>BaseDeCalcul!AN127</f>
        <v>NA</v>
      </c>
      <c r="AR124" s="98" t="str">
        <f>BaseDeCalcul!AO127</f>
        <v>NT</v>
      </c>
      <c r="AS124" s="98" t="str">
        <f>BaseDeCalcul!AP127</f>
        <v>NT</v>
      </c>
      <c r="AT124" s="98" t="str">
        <f>BaseDeCalcul!AQ127</f>
        <v>NT</v>
      </c>
      <c r="AU124" s="99" t="str">
        <f>BaseDeCalcul!AV127</f>
        <v>NC</v>
      </c>
    </row>
    <row r="125" spans="1:47" ht="45" customHeight="1">
      <c r="A125" s="6">
        <v>13</v>
      </c>
      <c r="B125" s="94" t="str">
        <f>Criteres!B125</f>
        <v>Consultation</v>
      </c>
      <c r="C125" s="92">
        <f>BaseDeCalcul!AR128</f>
        <v>122</v>
      </c>
      <c r="D125" s="92" t="str">
        <f>BaseDeCalcul!B128</f>
        <v>13.4</v>
      </c>
      <c r="E125" s="95" t="str">
        <f>Criteres!E125</f>
        <v>Pour chaque document bureautique ayant une version accessible, cette version offre-t-elle la même information ?</v>
      </c>
      <c r="F125" s="92" t="str">
        <f>Criteres!D125</f>
        <v>A</v>
      </c>
      <c r="G125" s="98" t="str">
        <f>BaseDeCalcul!D128</f>
        <v>C</v>
      </c>
      <c r="H125" s="98" t="str">
        <f>BaseDeCalcul!E128</f>
        <v>C</v>
      </c>
      <c r="I125" s="98" t="str">
        <f>BaseDeCalcul!F128</f>
        <v>NA</v>
      </c>
      <c r="J125" s="98" t="str">
        <f>BaseDeCalcul!G128</f>
        <v>NA</v>
      </c>
      <c r="K125" s="98" t="str">
        <f>BaseDeCalcul!H128</f>
        <v>NA</v>
      </c>
      <c r="L125" s="98" t="str">
        <f>BaseDeCalcul!I128</f>
        <v>NA</v>
      </c>
      <c r="M125" s="98" t="str">
        <f>BaseDeCalcul!J128</f>
        <v>NA</v>
      </c>
      <c r="N125" s="98" t="str">
        <f>BaseDeCalcul!K128</f>
        <v>NA</v>
      </c>
      <c r="O125" s="98" t="str">
        <f>BaseDeCalcul!L128</f>
        <v>NA</v>
      </c>
      <c r="P125" s="98" t="str">
        <f>BaseDeCalcul!M128</f>
        <v>NA</v>
      </c>
      <c r="Q125" s="98" t="str">
        <f>BaseDeCalcul!N128</f>
        <v>NT</v>
      </c>
      <c r="R125" s="98" t="str">
        <f>BaseDeCalcul!O128</f>
        <v>NA</v>
      </c>
      <c r="S125" s="98" t="str">
        <f>BaseDeCalcul!P128</f>
        <v>NA</v>
      </c>
      <c r="T125" s="98" t="str">
        <f>BaseDeCalcul!Q128</f>
        <v>NA</v>
      </c>
      <c r="U125" s="98" t="str">
        <f>BaseDeCalcul!R128</f>
        <v>NA</v>
      </c>
      <c r="V125" s="98" t="str">
        <f>BaseDeCalcul!S128</f>
        <v>NA</v>
      </c>
      <c r="W125" s="98" t="str">
        <f>BaseDeCalcul!T128</f>
        <v>NA</v>
      </c>
      <c r="X125" s="98" t="str">
        <f>BaseDeCalcul!U128</f>
        <v>NA</v>
      </c>
      <c r="Y125" s="98" t="str">
        <f>BaseDeCalcul!V128</f>
        <v>NA</v>
      </c>
      <c r="Z125" s="98" t="str">
        <f>BaseDeCalcul!W128</f>
        <v>NA</v>
      </c>
      <c r="AA125" s="98" t="str">
        <f>BaseDeCalcul!X128</f>
        <v>NA</v>
      </c>
      <c r="AB125" s="98" t="str">
        <f>BaseDeCalcul!Y128</f>
        <v>NA</v>
      </c>
      <c r="AC125" s="98" t="str">
        <f>BaseDeCalcul!Z128</f>
        <v>NA</v>
      </c>
      <c r="AD125" s="98" t="str">
        <f>BaseDeCalcul!AA128</f>
        <v>NA</v>
      </c>
      <c r="AE125" s="98" t="str">
        <f>BaseDeCalcul!AB128</f>
        <v>NT</v>
      </c>
      <c r="AF125" s="98" t="str">
        <f>BaseDeCalcul!AC128</f>
        <v>NA</v>
      </c>
      <c r="AG125" s="98" t="str">
        <f>BaseDeCalcul!AD128</f>
        <v>NA</v>
      </c>
      <c r="AH125" s="98" t="str">
        <f>BaseDeCalcul!AE128</f>
        <v>NA</v>
      </c>
      <c r="AI125" s="98" t="str">
        <f>BaseDeCalcul!AF128</f>
        <v>NA</v>
      </c>
      <c r="AJ125" s="98" t="str">
        <f>BaseDeCalcul!AG128</f>
        <v>NA</v>
      </c>
      <c r="AK125" s="98" t="str">
        <f>BaseDeCalcul!AH128</f>
        <v>NA</v>
      </c>
      <c r="AL125" s="98" t="str">
        <f>BaseDeCalcul!AI128</f>
        <v>NA</v>
      </c>
      <c r="AM125" s="98" t="str">
        <f>BaseDeCalcul!AJ128</f>
        <v>NA</v>
      </c>
      <c r="AN125" s="98" t="str">
        <f>BaseDeCalcul!AK128</f>
        <v>NA</v>
      </c>
      <c r="AO125" s="98" t="str">
        <f>BaseDeCalcul!AL128</f>
        <v>NA</v>
      </c>
      <c r="AP125" s="98" t="str">
        <f>BaseDeCalcul!AM128</f>
        <v>NA</v>
      </c>
      <c r="AQ125" s="98" t="str">
        <f>BaseDeCalcul!AN128</f>
        <v>NA</v>
      </c>
      <c r="AR125" s="98" t="str">
        <f>BaseDeCalcul!AO128</f>
        <v>NT</v>
      </c>
      <c r="AS125" s="98" t="str">
        <f>BaseDeCalcul!AP128</f>
        <v>NT</v>
      </c>
      <c r="AT125" s="98" t="str">
        <f>BaseDeCalcul!AQ128</f>
        <v>NT</v>
      </c>
      <c r="AU125" s="99" t="str">
        <f>BaseDeCalcul!AV128</f>
        <v>C</v>
      </c>
    </row>
    <row r="126" spans="1:47" ht="45" customHeight="1">
      <c r="A126" s="6">
        <v>13</v>
      </c>
      <c r="B126" s="94" t="str">
        <f>Criteres!B126</f>
        <v>Consultation</v>
      </c>
      <c r="C126" s="92">
        <f>BaseDeCalcul!AR129</f>
        <v>123</v>
      </c>
      <c r="D126" s="92" t="str">
        <f>BaseDeCalcul!B129</f>
        <v>13.5</v>
      </c>
      <c r="E126" s="95" t="str">
        <f>Criteres!E126</f>
        <v>Dans chaque page web, chaque contenu cryptique (art ASCII, émoticon, syntaxe cryptique) a-t-il une alternative ?</v>
      </c>
      <c r="F126" s="92" t="str">
        <f>Criteres!D126</f>
        <v>A</v>
      </c>
      <c r="G126" s="98" t="str">
        <f>BaseDeCalcul!D129</f>
        <v>NA</v>
      </c>
      <c r="H126" s="98" t="str">
        <f>BaseDeCalcul!E129</f>
        <v>NA</v>
      </c>
      <c r="I126" s="98" t="str">
        <f>BaseDeCalcul!F129</f>
        <v>NA</v>
      </c>
      <c r="J126" s="98" t="str">
        <f>BaseDeCalcul!G129</f>
        <v>NA</v>
      </c>
      <c r="K126" s="98" t="str">
        <f>BaseDeCalcul!H129</f>
        <v>NA</v>
      </c>
      <c r="L126" s="98" t="str">
        <f>BaseDeCalcul!I129</f>
        <v>NA</v>
      </c>
      <c r="M126" s="98" t="str">
        <f>BaseDeCalcul!J129</f>
        <v>NA</v>
      </c>
      <c r="N126" s="98" t="str">
        <f>BaseDeCalcul!K129</f>
        <v>NA</v>
      </c>
      <c r="O126" s="98" t="str">
        <f>BaseDeCalcul!L129</f>
        <v>NA</v>
      </c>
      <c r="P126" s="98" t="str">
        <f>BaseDeCalcul!M129</f>
        <v>NA</v>
      </c>
      <c r="Q126" s="98" t="str">
        <f>BaseDeCalcul!N129</f>
        <v>NT</v>
      </c>
      <c r="R126" s="98" t="str">
        <f>BaseDeCalcul!O129</f>
        <v>NA</v>
      </c>
      <c r="S126" s="98" t="str">
        <f>BaseDeCalcul!P129</f>
        <v>NA</v>
      </c>
      <c r="T126" s="98" t="str">
        <f>BaseDeCalcul!Q129</f>
        <v>NA</v>
      </c>
      <c r="U126" s="98" t="str">
        <f>BaseDeCalcul!R129</f>
        <v>NA</v>
      </c>
      <c r="V126" s="98" t="str">
        <f>BaseDeCalcul!S129</f>
        <v>NA</v>
      </c>
      <c r="W126" s="98" t="str">
        <f>BaseDeCalcul!T129</f>
        <v>NA</v>
      </c>
      <c r="X126" s="98" t="str">
        <f>BaseDeCalcul!U129</f>
        <v>NA</v>
      </c>
      <c r="Y126" s="98" t="str">
        <f>BaseDeCalcul!V129</f>
        <v>NA</v>
      </c>
      <c r="Z126" s="98" t="str">
        <f>BaseDeCalcul!W129</f>
        <v>NA</v>
      </c>
      <c r="AA126" s="98" t="str">
        <f>BaseDeCalcul!X129</f>
        <v>NA</v>
      </c>
      <c r="AB126" s="98" t="str">
        <f>BaseDeCalcul!Y129</f>
        <v>NA</v>
      </c>
      <c r="AC126" s="98" t="str">
        <f>BaseDeCalcul!Z129</f>
        <v>NA</v>
      </c>
      <c r="AD126" s="98" t="str">
        <f>BaseDeCalcul!AA129</f>
        <v>NA</v>
      </c>
      <c r="AE126" s="98" t="str">
        <f>BaseDeCalcul!AB129</f>
        <v>NT</v>
      </c>
      <c r="AF126" s="98" t="str">
        <f>BaseDeCalcul!AC129</f>
        <v>NA</v>
      </c>
      <c r="AG126" s="98" t="str">
        <f>BaseDeCalcul!AD129</f>
        <v>NA</v>
      </c>
      <c r="AH126" s="98" t="str">
        <f>BaseDeCalcul!AE129</f>
        <v>NA</v>
      </c>
      <c r="AI126" s="98" t="str">
        <f>BaseDeCalcul!AF129</f>
        <v>NA</v>
      </c>
      <c r="AJ126" s="98" t="str">
        <f>BaseDeCalcul!AG129</f>
        <v>NA</v>
      </c>
      <c r="AK126" s="98" t="str">
        <f>BaseDeCalcul!AH129</f>
        <v>NA</v>
      </c>
      <c r="AL126" s="98" t="str">
        <f>BaseDeCalcul!AI129</f>
        <v>NA</v>
      </c>
      <c r="AM126" s="98" t="str">
        <f>BaseDeCalcul!AJ129</f>
        <v>NA</v>
      </c>
      <c r="AN126" s="98" t="str">
        <f>BaseDeCalcul!AK129</f>
        <v>NA</v>
      </c>
      <c r="AO126" s="98" t="str">
        <f>BaseDeCalcul!AL129</f>
        <v>NA</v>
      </c>
      <c r="AP126" s="98" t="str">
        <f>BaseDeCalcul!AM129</f>
        <v>NA</v>
      </c>
      <c r="AQ126" s="98" t="str">
        <f>BaseDeCalcul!AN129</f>
        <v>NA</v>
      </c>
      <c r="AR126" s="98" t="str">
        <f>BaseDeCalcul!AO129</f>
        <v>NT</v>
      </c>
      <c r="AS126" s="98" t="str">
        <f>BaseDeCalcul!AP129</f>
        <v>NT</v>
      </c>
      <c r="AT126" s="98" t="str">
        <f>BaseDeCalcul!AQ129</f>
        <v>NT</v>
      </c>
      <c r="AU126" s="99" t="str">
        <f>BaseDeCalcul!AV129</f>
        <v>NA</v>
      </c>
    </row>
    <row r="127" spans="1:47" ht="45" customHeight="1">
      <c r="A127" s="6">
        <v>13</v>
      </c>
      <c r="B127" s="94" t="str">
        <f>Criteres!B127</f>
        <v>Consultation</v>
      </c>
      <c r="C127" s="92">
        <f>BaseDeCalcul!AR130</f>
        <v>124</v>
      </c>
      <c r="D127" s="92" t="str">
        <f>BaseDeCalcul!B130</f>
        <v>13.6</v>
      </c>
      <c r="E127" s="95" t="str">
        <f>Criteres!E127</f>
        <v>Dans chaque page web, pour chaque contenu cryptique (art ASCII, émoticon, syntaxe cryptique) ayant une alternative, cette alternative est-elle pertinente ?</v>
      </c>
      <c r="F127" s="92" t="str">
        <f>Criteres!D127</f>
        <v>A</v>
      </c>
      <c r="G127" s="98" t="str">
        <f>BaseDeCalcul!D130</f>
        <v>NA</v>
      </c>
      <c r="H127" s="98" t="str">
        <f>BaseDeCalcul!E130</f>
        <v>NA</v>
      </c>
      <c r="I127" s="98" t="str">
        <f>BaseDeCalcul!F130</f>
        <v>NA</v>
      </c>
      <c r="J127" s="98" t="str">
        <f>BaseDeCalcul!G130</f>
        <v>NA</v>
      </c>
      <c r="K127" s="98" t="str">
        <f>BaseDeCalcul!H130</f>
        <v>NA</v>
      </c>
      <c r="L127" s="98" t="str">
        <f>BaseDeCalcul!I130</f>
        <v>NA</v>
      </c>
      <c r="M127" s="98" t="str">
        <f>BaseDeCalcul!J130</f>
        <v>NA</v>
      </c>
      <c r="N127" s="98" t="str">
        <f>BaseDeCalcul!K130</f>
        <v>NA</v>
      </c>
      <c r="O127" s="98" t="str">
        <f>BaseDeCalcul!L130</f>
        <v>NA</v>
      </c>
      <c r="P127" s="98" t="str">
        <f>BaseDeCalcul!M130</f>
        <v>NA</v>
      </c>
      <c r="Q127" s="98" t="str">
        <f>BaseDeCalcul!N130</f>
        <v>NT</v>
      </c>
      <c r="R127" s="98" t="str">
        <f>BaseDeCalcul!O130</f>
        <v>NA</v>
      </c>
      <c r="S127" s="98" t="str">
        <f>BaseDeCalcul!P130</f>
        <v>NA</v>
      </c>
      <c r="T127" s="98" t="str">
        <f>BaseDeCalcul!Q130</f>
        <v>NA</v>
      </c>
      <c r="U127" s="98" t="str">
        <f>BaseDeCalcul!R130</f>
        <v>NA</v>
      </c>
      <c r="V127" s="98" t="str">
        <f>BaseDeCalcul!S130</f>
        <v>NA</v>
      </c>
      <c r="W127" s="98" t="str">
        <f>BaseDeCalcul!T130</f>
        <v>NA</v>
      </c>
      <c r="X127" s="98" t="str">
        <f>BaseDeCalcul!U130</f>
        <v>NA</v>
      </c>
      <c r="Y127" s="98" t="str">
        <f>BaseDeCalcul!V130</f>
        <v>NA</v>
      </c>
      <c r="Z127" s="98" t="str">
        <f>BaseDeCalcul!W130</f>
        <v>NA</v>
      </c>
      <c r="AA127" s="98" t="str">
        <f>BaseDeCalcul!X130</f>
        <v>NA</v>
      </c>
      <c r="AB127" s="98" t="str">
        <f>BaseDeCalcul!Y130</f>
        <v>NA</v>
      </c>
      <c r="AC127" s="98" t="str">
        <f>BaseDeCalcul!Z130</f>
        <v>NA</v>
      </c>
      <c r="AD127" s="98" t="str">
        <f>BaseDeCalcul!AA130</f>
        <v>NA</v>
      </c>
      <c r="AE127" s="98" t="str">
        <f>BaseDeCalcul!AB130</f>
        <v>NT</v>
      </c>
      <c r="AF127" s="98" t="str">
        <f>BaseDeCalcul!AC130</f>
        <v>NA</v>
      </c>
      <c r="AG127" s="98" t="str">
        <f>BaseDeCalcul!AD130</f>
        <v>NA</v>
      </c>
      <c r="AH127" s="98" t="str">
        <f>BaseDeCalcul!AE130</f>
        <v>NA</v>
      </c>
      <c r="AI127" s="98" t="str">
        <f>BaseDeCalcul!AF130</f>
        <v>NA</v>
      </c>
      <c r="AJ127" s="98" t="str">
        <f>BaseDeCalcul!AG130</f>
        <v>NA</v>
      </c>
      <c r="AK127" s="98" t="str">
        <f>BaseDeCalcul!AH130</f>
        <v>NA</v>
      </c>
      <c r="AL127" s="98" t="str">
        <f>BaseDeCalcul!AI130</f>
        <v>NA</v>
      </c>
      <c r="AM127" s="98" t="str">
        <f>BaseDeCalcul!AJ130</f>
        <v>NA</v>
      </c>
      <c r="AN127" s="98" t="str">
        <f>BaseDeCalcul!AK130</f>
        <v>NA</v>
      </c>
      <c r="AO127" s="98" t="str">
        <f>BaseDeCalcul!AL130</f>
        <v>NA</v>
      </c>
      <c r="AP127" s="98" t="str">
        <f>BaseDeCalcul!AM130</f>
        <v>NA</v>
      </c>
      <c r="AQ127" s="98" t="str">
        <f>BaseDeCalcul!AN130</f>
        <v>NA</v>
      </c>
      <c r="AR127" s="98" t="str">
        <f>BaseDeCalcul!AO130</f>
        <v>NT</v>
      </c>
      <c r="AS127" s="98" t="str">
        <f>BaseDeCalcul!AP130</f>
        <v>NT</v>
      </c>
      <c r="AT127" s="98" t="str">
        <f>BaseDeCalcul!AQ130</f>
        <v>NT</v>
      </c>
      <c r="AU127" s="99" t="str">
        <f>BaseDeCalcul!AV130</f>
        <v>NA</v>
      </c>
    </row>
    <row r="128" spans="1:47" ht="45" customHeight="1">
      <c r="A128" s="6">
        <v>13</v>
      </c>
      <c r="B128" s="94" t="str">
        <f>Criteres!B128</f>
        <v>Consultation</v>
      </c>
      <c r="C128" s="92">
        <f>BaseDeCalcul!AR131</f>
        <v>125</v>
      </c>
      <c r="D128" s="92" t="str">
        <f>BaseDeCalcul!B131</f>
        <v>13.7</v>
      </c>
      <c r="E128" s="95" t="str">
        <f>Criteres!E128</f>
        <v>Dans chaque page web, les changements brusques de luminosité ou les effets de flash sont-ils correctement utilisés ?</v>
      </c>
      <c r="F128" s="92" t="str">
        <f>Criteres!D128</f>
        <v>A</v>
      </c>
      <c r="G128" s="98" t="str">
        <f>BaseDeCalcul!D131</f>
        <v>NA</v>
      </c>
      <c r="H128" s="98" t="str">
        <f>BaseDeCalcul!E131</f>
        <v>NA</v>
      </c>
      <c r="I128" s="98" t="str">
        <f>BaseDeCalcul!F131</f>
        <v>NA</v>
      </c>
      <c r="J128" s="98" t="str">
        <f>BaseDeCalcul!G131</f>
        <v>NA</v>
      </c>
      <c r="K128" s="98" t="str">
        <f>BaseDeCalcul!H131</f>
        <v>NA</v>
      </c>
      <c r="L128" s="98" t="str">
        <f>BaseDeCalcul!I131</f>
        <v>NA</v>
      </c>
      <c r="M128" s="98" t="str">
        <f>BaseDeCalcul!J131</f>
        <v>NA</v>
      </c>
      <c r="N128" s="98" t="str">
        <f>BaseDeCalcul!K131</f>
        <v>NA</v>
      </c>
      <c r="O128" s="98" t="str">
        <f>BaseDeCalcul!L131</f>
        <v>NA</v>
      </c>
      <c r="P128" s="98" t="str">
        <f>BaseDeCalcul!M131</f>
        <v>NA</v>
      </c>
      <c r="Q128" s="98" t="str">
        <f>BaseDeCalcul!N131</f>
        <v>NT</v>
      </c>
      <c r="R128" s="98" t="str">
        <f>BaseDeCalcul!O131</f>
        <v>NA</v>
      </c>
      <c r="S128" s="98" t="str">
        <f>BaseDeCalcul!P131</f>
        <v>NA</v>
      </c>
      <c r="T128" s="98" t="str">
        <f>BaseDeCalcul!Q131</f>
        <v>NA</v>
      </c>
      <c r="U128" s="98" t="str">
        <f>BaseDeCalcul!R131</f>
        <v>NA</v>
      </c>
      <c r="V128" s="98" t="str">
        <f>BaseDeCalcul!S131</f>
        <v>NA</v>
      </c>
      <c r="W128" s="98" t="str">
        <f>BaseDeCalcul!T131</f>
        <v>NA</v>
      </c>
      <c r="X128" s="98" t="str">
        <f>BaseDeCalcul!U131</f>
        <v>NA</v>
      </c>
      <c r="Y128" s="98" t="str">
        <f>BaseDeCalcul!V131</f>
        <v>NA</v>
      </c>
      <c r="Z128" s="98" t="str">
        <f>BaseDeCalcul!W131</f>
        <v>NA</v>
      </c>
      <c r="AA128" s="98" t="str">
        <f>BaseDeCalcul!X131</f>
        <v>NA</v>
      </c>
      <c r="AB128" s="98" t="str">
        <f>BaseDeCalcul!Y131</f>
        <v>NA</v>
      </c>
      <c r="AC128" s="98" t="str">
        <f>BaseDeCalcul!Z131</f>
        <v>NA</v>
      </c>
      <c r="AD128" s="98" t="str">
        <f>BaseDeCalcul!AA131</f>
        <v>NA</v>
      </c>
      <c r="AE128" s="98" t="str">
        <f>BaseDeCalcul!AB131</f>
        <v>NT</v>
      </c>
      <c r="AF128" s="98" t="str">
        <f>BaseDeCalcul!AC131</f>
        <v>NA</v>
      </c>
      <c r="AG128" s="98" t="str">
        <f>BaseDeCalcul!AD131</f>
        <v>NA</v>
      </c>
      <c r="AH128" s="98" t="str">
        <f>BaseDeCalcul!AE131</f>
        <v>NA</v>
      </c>
      <c r="AI128" s="98" t="str">
        <f>BaseDeCalcul!AF131</f>
        <v>NA</v>
      </c>
      <c r="AJ128" s="98" t="str">
        <f>BaseDeCalcul!AG131</f>
        <v>NA</v>
      </c>
      <c r="AK128" s="98" t="str">
        <f>BaseDeCalcul!AH131</f>
        <v>NA</v>
      </c>
      <c r="AL128" s="98" t="str">
        <f>BaseDeCalcul!AI131</f>
        <v>NA</v>
      </c>
      <c r="AM128" s="98" t="str">
        <f>BaseDeCalcul!AJ131</f>
        <v>NA</v>
      </c>
      <c r="AN128" s="98" t="str">
        <f>BaseDeCalcul!AK131</f>
        <v>NA</v>
      </c>
      <c r="AO128" s="98" t="str">
        <f>BaseDeCalcul!AL131</f>
        <v>NA</v>
      </c>
      <c r="AP128" s="98" t="str">
        <f>BaseDeCalcul!AM131</f>
        <v>NA</v>
      </c>
      <c r="AQ128" s="98" t="str">
        <f>BaseDeCalcul!AN131</f>
        <v>NA</v>
      </c>
      <c r="AR128" s="98" t="str">
        <f>BaseDeCalcul!AO131</f>
        <v>NT</v>
      </c>
      <c r="AS128" s="98" t="str">
        <f>BaseDeCalcul!AP131</f>
        <v>NT</v>
      </c>
      <c r="AT128" s="98" t="str">
        <f>BaseDeCalcul!AQ131</f>
        <v>NT</v>
      </c>
      <c r="AU128" s="99" t="str">
        <f>BaseDeCalcul!AV131</f>
        <v>NA</v>
      </c>
    </row>
    <row r="129" spans="1:47" ht="45" customHeight="1">
      <c r="A129" s="6">
        <v>13</v>
      </c>
      <c r="B129" s="94" t="str">
        <f>Criteres!B129</f>
        <v>Consultation</v>
      </c>
      <c r="C129" s="92">
        <f>BaseDeCalcul!AR132</f>
        <v>126</v>
      </c>
      <c r="D129" s="92" t="str">
        <f>BaseDeCalcul!B132</f>
        <v>13.8</v>
      </c>
      <c r="E129" s="95" t="str">
        <f>Criteres!E129</f>
        <v>Dans chaque page web, chaque contenu en mouvement ou clignotant est-il contrôlable par l'utilisateur ?</v>
      </c>
      <c r="F129" s="92" t="str">
        <f>Criteres!D129</f>
        <v>A</v>
      </c>
      <c r="G129" s="98" t="str">
        <f>BaseDeCalcul!D132</f>
        <v>NA</v>
      </c>
      <c r="H129" s="98" t="str">
        <f>BaseDeCalcul!E132</f>
        <v>NA</v>
      </c>
      <c r="I129" s="98" t="str">
        <f>BaseDeCalcul!F132</f>
        <v>NA</v>
      </c>
      <c r="J129" s="98" t="str">
        <f>BaseDeCalcul!G132</f>
        <v>NA</v>
      </c>
      <c r="K129" s="98" t="str">
        <f>BaseDeCalcul!H132</f>
        <v>NA</v>
      </c>
      <c r="L129" s="98" t="str">
        <f>BaseDeCalcul!I132</f>
        <v>NA</v>
      </c>
      <c r="M129" s="98" t="str">
        <f>BaseDeCalcul!J132</f>
        <v>NA</v>
      </c>
      <c r="N129" s="98" t="str">
        <f>BaseDeCalcul!K132</f>
        <v>NA</v>
      </c>
      <c r="O129" s="98" t="str">
        <f>BaseDeCalcul!L132</f>
        <v>NA</v>
      </c>
      <c r="P129" s="98" t="str">
        <f>BaseDeCalcul!M132</f>
        <v>NA</v>
      </c>
      <c r="Q129" s="98" t="str">
        <f>BaseDeCalcul!N132</f>
        <v>NT</v>
      </c>
      <c r="R129" s="98" t="str">
        <f>BaseDeCalcul!O132</f>
        <v>NA</v>
      </c>
      <c r="S129" s="98" t="str">
        <f>BaseDeCalcul!P132</f>
        <v>NA</v>
      </c>
      <c r="T129" s="98" t="str">
        <f>BaseDeCalcul!Q132</f>
        <v>NA</v>
      </c>
      <c r="U129" s="98" t="str">
        <f>BaseDeCalcul!R132</f>
        <v>NA</v>
      </c>
      <c r="V129" s="98" t="str">
        <f>BaseDeCalcul!S132</f>
        <v>NA</v>
      </c>
      <c r="W129" s="98" t="str">
        <f>BaseDeCalcul!T132</f>
        <v>NA</v>
      </c>
      <c r="X129" s="98" t="str">
        <f>BaseDeCalcul!U132</f>
        <v>NA</v>
      </c>
      <c r="Y129" s="98" t="str">
        <f>BaseDeCalcul!V132</f>
        <v>NA</v>
      </c>
      <c r="Z129" s="98" t="str">
        <f>BaseDeCalcul!W132</f>
        <v>NA</v>
      </c>
      <c r="AA129" s="98" t="str">
        <f>BaseDeCalcul!X132</f>
        <v>NA</v>
      </c>
      <c r="AB129" s="98" t="str">
        <f>BaseDeCalcul!Y132</f>
        <v>NA</v>
      </c>
      <c r="AC129" s="98" t="str">
        <f>BaseDeCalcul!Z132</f>
        <v>NA</v>
      </c>
      <c r="AD129" s="98" t="str">
        <f>BaseDeCalcul!AA132</f>
        <v>NA</v>
      </c>
      <c r="AE129" s="98" t="str">
        <f>BaseDeCalcul!AB132</f>
        <v>NT</v>
      </c>
      <c r="AF129" s="98" t="str">
        <f>BaseDeCalcul!AC132</f>
        <v>NA</v>
      </c>
      <c r="AG129" s="98" t="str">
        <f>BaseDeCalcul!AD132</f>
        <v>NA</v>
      </c>
      <c r="AH129" s="98" t="str">
        <f>BaseDeCalcul!AE132</f>
        <v>NA</v>
      </c>
      <c r="AI129" s="98" t="str">
        <f>BaseDeCalcul!AF132</f>
        <v>NA</v>
      </c>
      <c r="AJ129" s="98" t="str">
        <f>BaseDeCalcul!AG132</f>
        <v>NA</v>
      </c>
      <c r="AK129" s="98" t="str">
        <f>BaseDeCalcul!AH132</f>
        <v>NA</v>
      </c>
      <c r="AL129" s="98" t="str">
        <f>BaseDeCalcul!AI132</f>
        <v>NA</v>
      </c>
      <c r="AM129" s="98" t="str">
        <f>BaseDeCalcul!AJ132</f>
        <v>NA</v>
      </c>
      <c r="AN129" s="98" t="str">
        <f>BaseDeCalcul!AK132</f>
        <v>NA</v>
      </c>
      <c r="AO129" s="98" t="str">
        <f>BaseDeCalcul!AL132</f>
        <v>NA</v>
      </c>
      <c r="AP129" s="98" t="str">
        <f>BaseDeCalcul!AM132</f>
        <v>NA</v>
      </c>
      <c r="AQ129" s="98" t="str">
        <f>BaseDeCalcul!AN132</f>
        <v>NA</v>
      </c>
      <c r="AR129" s="98" t="str">
        <f>BaseDeCalcul!AO132</f>
        <v>NT</v>
      </c>
      <c r="AS129" s="98" t="str">
        <f>BaseDeCalcul!AP132</f>
        <v>NT</v>
      </c>
      <c r="AT129" s="98" t="str">
        <f>BaseDeCalcul!AQ132</f>
        <v>NT</v>
      </c>
      <c r="AU129" s="99" t="str">
        <f>BaseDeCalcul!AV132</f>
        <v>NA</v>
      </c>
    </row>
    <row r="130" spans="1:47" ht="45" customHeight="1">
      <c r="A130" s="6">
        <v>13</v>
      </c>
      <c r="B130" s="94" t="str">
        <f>Criteres!B130</f>
        <v>Consultation</v>
      </c>
      <c r="C130" s="92">
        <f>BaseDeCalcul!AR133</f>
        <v>127</v>
      </c>
      <c r="D130" s="92" t="str">
        <f>BaseDeCalcul!B133</f>
        <v>13.9</v>
      </c>
      <c r="E130" s="95" t="str">
        <f>Criteres!E130</f>
        <v>Dans chaque page web, le contenu proposé est-il consultable quelle que soit l'orientation de l'écran (portait ou paysage) (hors cas particuliers) ?</v>
      </c>
      <c r="F130" s="92" t="str">
        <f>Criteres!D130</f>
        <v>AA</v>
      </c>
      <c r="G130" s="98" t="str">
        <f>BaseDeCalcul!D133</f>
        <v>C</v>
      </c>
      <c r="H130" s="98" t="str">
        <f>BaseDeCalcul!E133</f>
        <v>C</v>
      </c>
      <c r="I130" s="98" t="str">
        <f>BaseDeCalcul!F133</f>
        <v>C</v>
      </c>
      <c r="J130" s="98" t="str">
        <f>BaseDeCalcul!G133</f>
        <v>C</v>
      </c>
      <c r="K130" s="98" t="str">
        <f>BaseDeCalcul!H133</f>
        <v>C</v>
      </c>
      <c r="L130" s="98" t="str">
        <f>BaseDeCalcul!I133</f>
        <v>C</v>
      </c>
      <c r="M130" s="98" t="str">
        <f>BaseDeCalcul!J133</f>
        <v>C</v>
      </c>
      <c r="N130" s="98" t="str">
        <f>BaseDeCalcul!K133</f>
        <v>C</v>
      </c>
      <c r="O130" s="98" t="str">
        <f>BaseDeCalcul!L133</f>
        <v>C</v>
      </c>
      <c r="P130" s="98" t="str">
        <f>BaseDeCalcul!M133</f>
        <v>C</v>
      </c>
      <c r="Q130" s="98" t="str">
        <f>BaseDeCalcul!N133</f>
        <v>NT</v>
      </c>
      <c r="R130" s="98" t="str">
        <f>BaseDeCalcul!O133</f>
        <v>NA</v>
      </c>
      <c r="S130" s="98" t="str">
        <f>BaseDeCalcul!P133</f>
        <v>C</v>
      </c>
      <c r="T130" s="98" t="str">
        <f>BaseDeCalcul!Q133</f>
        <v>NA</v>
      </c>
      <c r="U130" s="98" t="str">
        <f>BaseDeCalcul!R133</f>
        <v>C</v>
      </c>
      <c r="V130" s="98" t="str">
        <f>BaseDeCalcul!S133</f>
        <v>NA</v>
      </c>
      <c r="W130" s="98" t="str">
        <f>BaseDeCalcul!T133</f>
        <v>NA</v>
      </c>
      <c r="X130" s="98" t="str">
        <f>BaseDeCalcul!U133</f>
        <v>NA</v>
      </c>
      <c r="Y130" s="98" t="str">
        <f>BaseDeCalcul!V133</f>
        <v>NA</v>
      </c>
      <c r="Z130" s="98" t="str">
        <f>BaseDeCalcul!W133</f>
        <v>NA</v>
      </c>
      <c r="AA130" s="98" t="str">
        <f>BaseDeCalcul!X133</f>
        <v>NA</v>
      </c>
      <c r="AB130" s="98" t="str">
        <f>BaseDeCalcul!Y133</f>
        <v>NA</v>
      </c>
      <c r="AC130" s="98" t="str">
        <f>BaseDeCalcul!Z133</f>
        <v>NA</v>
      </c>
      <c r="AD130" s="98" t="str">
        <f>BaseDeCalcul!AA133</f>
        <v>NA</v>
      </c>
      <c r="AE130" s="98" t="str">
        <f>BaseDeCalcul!AB133</f>
        <v>NT</v>
      </c>
      <c r="AF130" s="98" t="str">
        <f>BaseDeCalcul!AC133</f>
        <v>NA</v>
      </c>
      <c r="AG130" s="98" t="str">
        <f>BaseDeCalcul!AD133</f>
        <v>C</v>
      </c>
      <c r="AH130" s="98" t="str">
        <f>BaseDeCalcul!AE133</f>
        <v>NA</v>
      </c>
      <c r="AI130" s="98" t="str">
        <f>BaseDeCalcul!AF133</f>
        <v>C</v>
      </c>
      <c r="AJ130" s="98" t="str">
        <f>BaseDeCalcul!AG133</f>
        <v>C</v>
      </c>
      <c r="AK130" s="98" t="str">
        <f>BaseDeCalcul!AH133</f>
        <v>NA</v>
      </c>
      <c r="AL130" s="98" t="str">
        <f>BaseDeCalcul!AI133</f>
        <v>C</v>
      </c>
      <c r="AM130" s="98" t="str">
        <f>BaseDeCalcul!AJ133</f>
        <v>NA</v>
      </c>
      <c r="AN130" s="98" t="str">
        <f>BaseDeCalcul!AK133</f>
        <v>C</v>
      </c>
      <c r="AO130" s="98" t="str">
        <f>BaseDeCalcul!AL133</f>
        <v>NA</v>
      </c>
      <c r="AP130" s="98" t="str">
        <f>BaseDeCalcul!AM133</f>
        <v>NA</v>
      </c>
      <c r="AQ130" s="98" t="str">
        <f>BaseDeCalcul!AN133</f>
        <v>NA</v>
      </c>
      <c r="AR130" s="98" t="str">
        <f>BaseDeCalcul!AO133</f>
        <v>NT</v>
      </c>
      <c r="AS130" s="98" t="str">
        <f>BaseDeCalcul!AP133</f>
        <v>NT</v>
      </c>
      <c r="AT130" s="98" t="str">
        <f>BaseDeCalcul!AQ133</f>
        <v>NT</v>
      </c>
      <c r="AU130" s="99" t="str">
        <f>BaseDeCalcul!AV133</f>
        <v>C</v>
      </c>
    </row>
    <row r="131" spans="1:47" ht="45" customHeight="1">
      <c r="A131" s="6">
        <v>13</v>
      </c>
      <c r="B131" s="94" t="str">
        <f>Criteres!B131</f>
        <v>Consultation</v>
      </c>
      <c r="C131" s="92">
        <f>BaseDeCalcul!AR134</f>
        <v>128</v>
      </c>
      <c r="D131" s="92" t="str">
        <f>BaseDeCalcul!B134</f>
        <v>13.10</v>
      </c>
      <c r="E131" s="95" t="str">
        <f>Criteres!E131</f>
        <v>Dans chaque page web, les fonctionnalités utilisables ou disponibles au moyen d'un geste complexe peuvent-elles être également disponibles au moyen d'un geste simple (hors cas particuliers) ?</v>
      </c>
      <c r="F131" s="92" t="str">
        <f>Criteres!D131</f>
        <v>A</v>
      </c>
      <c r="G131" s="98" t="str">
        <f>BaseDeCalcul!D134</f>
        <v>NA</v>
      </c>
      <c r="H131" s="98" t="str">
        <f>BaseDeCalcul!E134</f>
        <v>NA</v>
      </c>
      <c r="I131" s="98" t="str">
        <f>BaseDeCalcul!F134</f>
        <v>NA</v>
      </c>
      <c r="J131" s="98" t="str">
        <f>BaseDeCalcul!G134</f>
        <v>NA</v>
      </c>
      <c r="K131" s="98" t="str">
        <f>BaseDeCalcul!H134</f>
        <v>NA</v>
      </c>
      <c r="L131" s="98" t="str">
        <f>BaseDeCalcul!I134</f>
        <v>NA</v>
      </c>
      <c r="M131" s="98" t="str">
        <f>BaseDeCalcul!J134</f>
        <v>NA</v>
      </c>
      <c r="N131" s="98" t="str">
        <f>BaseDeCalcul!K134</f>
        <v>NA</v>
      </c>
      <c r="O131" s="98" t="str">
        <f>BaseDeCalcul!L134</f>
        <v>NA</v>
      </c>
      <c r="P131" s="98" t="str">
        <f>BaseDeCalcul!M134</f>
        <v>NA</v>
      </c>
      <c r="Q131" s="98" t="str">
        <f>BaseDeCalcul!N134</f>
        <v>NT</v>
      </c>
      <c r="R131" s="98" t="str">
        <f>BaseDeCalcul!O134</f>
        <v>NA</v>
      </c>
      <c r="S131" s="98" t="str">
        <f>BaseDeCalcul!P134</f>
        <v>NA</v>
      </c>
      <c r="T131" s="98" t="str">
        <f>BaseDeCalcul!Q134</f>
        <v>NA</v>
      </c>
      <c r="U131" s="98" t="str">
        <f>BaseDeCalcul!R134</f>
        <v>NA</v>
      </c>
      <c r="V131" s="98" t="str">
        <f>BaseDeCalcul!S134</f>
        <v>NA</v>
      </c>
      <c r="W131" s="98" t="str">
        <f>BaseDeCalcul!T134</f>
        <v>NA</v>
      </c>
      <c r="X131" s="98" t="str">
        <f>BaseDeCalcul!U134</f>
        <v>NA</v>
      </c>
      <c r="Y131" s="98" t="str">
        <f>BaseDeCalcul!V134</f>
        <v>NA</v>
      </c>
      <c r="Z131" s="98" t="str">
        <f>BaseDeCalcul!W134</f>
        <v>NA</v>
      </c>
      <c r="AA131" s="98" t="str">
        <f>BaseDeCalcul!X134</f>
        <v>NA</v>
      </c>
      <c r="AB131" s="98" t="str">
        <f>BaseDeCalcul!Y134</f>
        <v>NA</v>
      </c>
      <c r="AC131" s="98" t="str">
        <f>BaseDeCalcul!Z134</f>
        <v>NA</v>
      </c>
      <c r="AD131" s="98" t="str">
        <f>BaseDeCalcul!AA134</f>
        <v>NA</v>
      </c>
      <c r="AE131" s="98" t="str">
        <f>BaseDeCalcul!AB134</f>
        <v>NT</v>
      </c>
      <c r="AF131" s="98" t="str">
        <f>BaseDeCalcul!AC134</f>
        <v>NA</v>
      </c>
      <c r="AG131" s="98" t="str">
        <f>BaseDeCalcul!AD134</f>
        <v>NA</v>
      </c>
      <c r="AH131" s="98" t="str">
        <f>BaseDeCalcul!AE134</f>
        <v>NA</v>
      </c>
      <c r="AI131" s="98" t="str">
        <f>BaseDeCalcul!AF134</f>
        <v>NA</v>
      </c>
      <c r="AJ131" s="98" t="str">
        <f>BaseDeCalcul!AG134</f>
        <v>NA</v>
      </c>
      <c r="AK131" s="98" t="str">
        <f>BaseDeCalcul!AH134</f>
        <v>NA</v>
      </c>
      <c r="AL131" s="98" t="str">
        <f>BaseDeCalcul!AI134</f>
        <v>NA</v>
      </c>
      <c r="AM131" s="98" t="str">
        <f>BaseDeCalcul!AJ134</f>
        <v>NA</v>
      </c>
      <c r="AN131" s="98" t="str">
        <f>BaseDeCalcul!AK134</f>
        <v>NA</v>
      </c>
      <c r="AO131" s="98" t="str">
        <f>BaseDeCalcul!AL134</f>
        <v>NA</v>
      </c>
      <c r="AP131" s="98" t="str">
        <f>BaseDeCalcul!AM134</f>
        <v>NA</v>
      </c>
      <c r="AQ131" s="98" t="str">
        <f>BaseDeCalcul!AN134</f>
        <v>NA</v>
      </c>
      <c r="AR131" s="98" t="str">
        <f>BaseDeCalcul!AO134</f>
        <v>NT</v>
      </c>
      <c r="AS131" s="98" t="str">
        <f>BaseDeCalcul!AP134</f>
        <v>NT</v>
      </c>
      <c r="AT131" s="98" t="str">
        <f>BaseDeCalcul!AQ134</f>
        <v>NT</v>
      </c>
      <c r="AU131" s="99" t="str">
        <f>BaseDeCalcul!AV134</f>
        <v>NA</v>
      </c>
    </row>
    <row r="132" spans="1:47" ht="45" customHeight="1">
      <c r="A132" s="6">
        <v>13</v>
      </c>
      <c r="B132" s="94" t="str">
        <f>Criteres!B132</f>
        <v>Consultation</v>
      </c>
      <c r="C132" s="92">
        <f>BaseDeCalcul!AR135</f>
        <v>129</v>
      </c>
      <c r="D132" s="92" t="str">
        <f>BaseDeCalcul!B135</f>
        <v>13.11</v>
      </c>
      <c r="E132" s="95" t="str">
        <f>Criteres!E132</f>
        <v>Dans chaque page web, les actions déclenchées au moyen d'un dispositif de pointage sur un point unique de l'écran peuvent-elles faire l'objet d'une annulation (hors cas particuliers) ?</v>
      </c>
      <c r="F132" s="92" t="str">
        <f>Criteres!D132</f>
        <v>A</v>
      </c>
      <c r="G132" s="98" t="str">
        <f>BaseDeCalcul!D135</f>
        <v>NA</v>
      </c>
      <c r="H132" s="98" t="str">
        <f>BaseDeCalcul!E135</f>
        <v>NA</v>
      </c>
      <c r="I132" s="98" t="str">
        <f>BaseDeCalcul!F135</f>
        <v>NA</v>
      </c>
      <c r="J132" s="98" t="str">
        <f>BaseDeCalcul!G135</f>
        <v>NA</v>
      </c>
      <c r="K132" s="98" t="str">
        <f>BaseDeCalcul!H135</f>
        <v>NA</v>
      </c>
      <c r="L132" s="98" t="str">
        <f>BaseDeCalcul!I135</f>
        <v>NA</v>
      </c>
      <c r="M132" s="98" t="str">
        <f>BaseDeCalcul!J135</f>
        <v>NA</v>
      </c>
      <c r="N132" s="98" t="str">
        <f>BaseDeCalcul!K135</f>
        <v>NA</v>
      </c>
      <c r="O132" s="98" t="str">
        <f>BaseDeCalcul!L135</f>
        <v>NA</v>
      </c>
      <c r="P132" s="98" t="str">
        <f>BaseDeCalcul!M135</f>
        <v>NA</v>
      </c>
      <c r="Q132" s="98" t="str">
        <f>BaseDeCalcul!N135</f>
        <v>NT</v>
      </c>
      <c r="R132" s="98" t="str">
        <f>BaseDeCalcul!O135</f>
        <v>NA</v>
      </c>
      <c r="S132" s="98" t="str">
        <f>BaseDeCalcul!P135</f>
        <v>NA</v>
      </c>
      <c r="T132" s="98" t="str">
        <f>BaseDeCalcul!Q135</f>
        <v>NA</v>
      </c>
      <c r="U132" s="98" t="str">
        <f>BaseDeCalcul!R135</f>
        <v>NA</v>
      </c>
      <c r="V132" s="98" t="str">
        <f>BaseDeCalcul!S135</f>
        <v>NA</v>
      </c>
      <c r="W132" s="98" t="str">
        <f>BaseDeCalcul!T135</f>
        <v>NA</v>
      </c>
      <c r="X132" s="98" t="str">
        <f>BaseDeCalcul!U135</f>
        <v>NA</v>
      </c>
      <c r="Y132" s="98" t="str">
        <f>BaseDeCalcul!V135</f>
        <v>NA</v>
      </c>
      <c r="Z132" s="98" t="str">
        <f>BaseDeCalcul!W135</f>
        <v>NA</v>
      </c>
      <c r="AA132" s="98" t="str">
        <f>BaseDeCalcul!X135</f>
        <v>NA</v>
      </c>
      <c r="AB132" s="98" t="str">
        <f>BaseDeCalcul!Y135</f>
        <v>NA</v>
      </c>
      <c r="AC132" s="98" t="str">
        <f>BaseDeCalcul!Z135</f>
        <v>NA</v>
      </c>
      <c r="AD132" s="98" t="str">
        <f>BaseDeCalcul!AA135</f>
        <v>NA</v>
      </c>
      <c r="AE132" s="98" t="str">
        <f>BaseDeCalcul!AB135</f>
        <v>NT</v>
      </c>
      <c r="AF132" s="98" t="str">
        <f>BaseDeCalcul!AC135</f>
        <v>NA</v>
      </c>
      <c r="AG132" s="98" t="str">
        <f>BaseDeCalcul!AD135</f>
        <v>NA</v>
      </c>
      <c r="AH132" s="98" t="str">
        <f>BaseDeCalcul!AE135</f>
        <v>NA</v>
      </c>
      <c r="AI132" s="98" t="str">
        <f>BaseDeCalcul!AF135</f>
        <v>NA</v>
      </c>
      <c r="AJ132" s="98" t="str">
        <f>BaseDeCalcul!AG135</f>
        <v>NA</v>
      </c>
      <c r="AK132" s="98" t="str">
        <f>BaseDeCalcul!AH135</f>
        <v>NA</v>
      </c>
      <c r="AL132" s="98" t="str">
        <f>BaseDeCalcul!AI135</f>
        <v>NA</v>
      </c>
      <c r="AM132" s="98" t="str">
        <f>BaseDeCalcul!AJ135</f>
        <v>NA</v>
      </c>
      <c r="AN132" s="98" t="str">
        <f>BaseDeCalcul!AK135</f>
        <v>NA</v>
      </c>
      <c r="AO132" s="98" t="str">
        <f>BaseDeCalcul!AL135</f>
        <v>NA</v>
      </c>
      <c r="AP132" s="98" t="str">
        <f>BaseDeCalcul!AM135</f>
        <v>NA</v>
      </c>
      <c r="AQ132" s="98" t="str">
        <f>BaseDeCalcul!AN135</f>
        <v>NA</v>
      </c>
      <c r="AR132" s="98" t="str">
        <f>BaseDeCalcul!AO135</f>
        <v>NT</v>
      </c>
      <c r="AS132" s="98" t="str">
        <f>BaseDeCalcul!AP135</f>
        <v>NT</v>
      </c>
      <c r="AT132" s="98" t="str">
        <f>BaseDeCalcul!AQ135</f>
        <v>NT</v>
      </c>
      <c r="AU132" s="99" t="str">
        <f>BaseDeCalcul!AV135</f>
        <v>NA</v>
      </c>
    </row>
    <row r="133" spans="1:47" ht="45" customHeight="1">
      <c r="A133" s="6">
        <v>13</v>
      </c>
      <c r="B133" s="94" t="str">
        <f>Criteres!B133</f>
        <v>Consultation</v>
      </c>
      <c r="C133" s="92">
        <f>BaseDeCalcul!AR136</f>
        <v>130</v>
      </c>
      <c r="D133" s="92" t="str">
        <f>BaseDeCalcul!B136</f>
        <v>13.12</v>
      </c>
      <c r="E133" s="95" t="str">
        <f>Criteres!E133</f>
        <v>Dans chaque page web, les fonctionnalités qui impliquent un mouvement de l'appareil ou vers l'appareil peuvent-elles être satisfaites de manière alternative (hors cas particuliers) ?</v>
      </c>
      <c r="F133" s="92" t="str">
        <f>Criteres!D133</f>
        <v>A</v>
      </c>
      <c r="G133" s="98" t="str">
        <f>BaseDeCalcul!D136</f>
        <v>NA</v>
      </c>
      <c r="H133" s="98" t="str">
        <f>BaseDeCalcul!E136</f>
        <v>NA</v>
      </c>
      <c r="I133" s="98" t="str">
        <f>BaseDeCalcul!F136</f>
        <v>NA</v>
      </c>
      <c r="J133" s="98" t="str">
        <f>BaseDeCalcul!G136</f>
        <v>NA</v>
      </c>
      <c r="K133" s="98" t="str">
        <f>BaseDeCalcul!H136</f>
        <v>NA</v>
      </c>
      <c r="L133" s="98" t="str">
        <f>BaseDeCalcul!I136</f>
        <v>NA</v>
      </c>
      <c r="M133" s="98" t="str">
        <f>BaseDeCalcul!J136</f>
        <v>NA</v>
      </c>
      <c r="N133" s="98" t="str">
        <f>BaseDeCalcul!K136</f>
        <v>NA</v>
      </c>
      <c r="O133" s="98" t="str">
        <f>BaseDeCalcul!L136</f>
        <v>NA</v>
      </c>
      <c r="P133" s="98" t="str">
        <f>BaseDeCalcul!M136</f>
        <v>NA</v>
      </c>
      <c r="Q133" s="98" t="str">
        <f>BaseDeCalcul!N136</f>
        <v>NT</v>
      </c>
      <c r="R133" s="98" t="str">
        <f>BaseDeCalcul!O136</f>
        <v>NA</v>
      </c>
      <c r="S133" s="98" t="str">
        <f>BaseDeCalcul!P136</f>
        <v>NA</v>
      </c>
      <c r="T133" s="98" t="str">
        <f>BaseDeCalcul!Q136</f>
        <v>NA</v>
      </c>
      <c r="U133" s="98" t="str">
        <f>BaseDeCalcul!R136</f>
        <v>NA</v>
      </c>
      <c r="V133" s="98" t="str">
        <f>BaseDeCalcul!S136</f>
        <v>NA</v>
      </c>
      <c r="W133" s="98" t="str">
        <f>BaseDeCalcul!T136</f>
        <v>NA</v>
      </c>
      <c r="X133" s="98" t="str">
        <f>BaseDeCalcul!U136</f>
        <v>NA</v>
      </c>
      <c r="Y133" s="98" t="str">
        <f>BaseDeCalcul!V136</f>
        <v>NA</v>
      </c>
      <c r="Z133" s="98" t="str">
        <f>BaseDeCalcul!W136</f>
        <v>NA</v>
      </c>
      <c r="AA133" s="98" t="str">
        <f>BaseDeCalcul!X136</f>
        <v>NA</v>
      </c>
      <c r="AB133" s="98" t="str">
        <f>BaseDeCalcul!Y136</f>
        <v>NA</v>
      </c>
      <c r="AC133" s="98" t="str">
        <f>BaseDeCalcul!Z136</f>
        <v>NA</v>
      </c>
      <c r="AD133" s="98" t="str">
        <f>BaseDeCalcul!AA136</f>
        <v>NA</v>
      </c>
      <c r="AE133" s="98" t="str">
        <f>BaseDeCalcul!AB136</f>
        <v>NT</v>
      </c>
      <c r="AF133" s="98" t="str">
        <f>BaseDeCalcul!AC136</f>
        <v>NA</v>
      </c>
      <c r="AG133" s="98" t="str">
        <f>BaseDeCalcul!AD136</f>
        <v>NA</v>
      </c>
      <c r="AH133" s="98" t="str">
        <f>BaseDeCalcul!AE136</f>
        <v>NA</v>
      </c>
      <c r="AI133" s="98" t="str">
        <f>BaseDeCalcul!AF136</f>
        <v>NA</v>
      </c>
      <c r="AJ133" s="98" t="str">
        <f>BaseDeCalcul!AG136</f>
        <v>NA</v>
      </c>
      <c r="AK133" s="98" t="str">
        <f>BaseDeCalcul!AH136</f>
        <v>NA</v>
      </c>
      <c r="AL133" s="98" t="str">
        <f>BaseDeCalcul!AI136</f>
        <v>NA</v>
      </c>
      <c r="AM133" s="98" t="str">
        <f>BaseDeCalcul!AJ136</f>
        <v>NA</v>
      </c>
      <c r="AN133" s="98" t="str">
        <f>BaseDeCalcul!AK136</f>
        <v>NA</v>
      </c>
      <c r="AO133" s="98" t="str">
        <f>BaseDeCalcul!AL136</f>
        <v>NA</v>
      </c>
      <c r="AP133" s="98" t="str">
        <f>BaseDeCalcul!AM136</f>
        <v>NA</v>
      </c>
      <c r="AQ133" s="98" t="str">
        <f>BaseDeCalcul!AN136</f>
        <v>NA</v>
      </c>
      <c r="AR133" s="98" t="str">
        <f>BaseDeCalcul!AO136</f>
        <v>NT</v>
      </c>
      <c r="AS133" s="98" t="str">
        <f>BaseDeCalcul!AP136</f>
        <v>NT</v>
      </c>
      <c r="AT133" s="98" t="str">
        <f>BaseDeCalcul!AQ136</f>
        <v>NT</v>
      </c>
      <c r="AU133" s="99" t="str">
        <f>BaseDeCalcul!AV136</f>
        <v>NA</v>
      </c>
    </row>
    <row r="134" spans="1:47" ht="45" customHeight="1">
      <c r="A134" s="6">
        <v>13</v>
      </c>
      <c r="B134" s="94" t="str">
        <f>Criteres!B134</f>
        <v>Consultation</v>
      </c>
      <c r="C134" s="92">
        <f>BaseDeCalcul!AR137</f>
        <v>131</v>
      </c>
      <c r="D134" s="92" t="str">
        <f>BaseDeCalcul!B137</f>
        <v>13.13</v>
      </c>
      <c r="E134" s="95" t="str">
        <f>Criteres!E134</f>
        <v>Dans chaque page Web, une tâche ne doit pas requérir de limite de temps pour être réalisée, sauf si elle se déroule en temps réel ou si cette limite de temps est essentielle. Cette règle est-elle respectée ?</v>
      </c>
      <c r="F134" s="92" t="str">
        <f>Criteres!D134</f>
        <v>AAA</v>
      </c>
      <c r="G134" s="98" t="str">
        <f>BaseDeCalcul!D137</f>
        <v>NT</v>
      </c>
      <c r="H134" s="98" t="str">
        <f>BaseDeCalcul!E137</f>
        <v>NT</v>
      </c>
      <c r="I134" s="98" t="str">
        <f>BaseDeCalcul!F137</f>
        <v>NT</v>
      </c>
      <c r="J134" s="98" t="str">
        <f>BaseDeCalcul!G137</f>
        <v>NT</v>
      </c>
      <c r="K134" s="98" t="str">
        <f>BaseDeCalcul!H137</f>
        <v>NT</v>
      </c>
      <c r="L134" s="98" t="str">
        <f>BaseDeCalcul!I137</f>
        <v>NT</v>
      </c>
      <c r="M134" s="98" t="str">
        <f>BaseDeCalcul!J137</f>
        <v>NT</v>
      </c>
      <c r="N134" s="98" t="str">
        <f>BaseDeCalcul!K137</f>
        <v>NT</v>
      </c>
      <c r="O134" s="98" t="str">
        <f>BaseDeCalcul!L137</f>
        <v>NT</v>
      </c>
      <c r="P134" s="98" t="str">
        <f>BaseDeCalcul!M137</f>
        <v>NT</v>
      </c>
      <c r="Q134" s="98" t="str">
        <f>BaseDeCalcul!N137</f>
        <v>NT</v>
      </c>
      <c r="R134" s="98" t="str">
        <f>BaseDeCalcul!O137</f>
        <v>NT</v>
      </c>
      <c r="S134" s="98" t="str">
        <f>BaseDeCalcul!P137</f>
        <v>NT</v>
      </c>
      <c r="T134" s="98" t="str">
        <f>BaseDeCalcul!Q137</f>
        <v>NT</v>
      </c>
      <c r="U134" s="98" t="str">
        <f>BaseDeCalcul!R137</f>
        <v>NT</v>
      </c>
      <c r="V134" s="98" t="str">
        <f>BaseDeCalcul!S137</f>
        <v>NT</v>
      </c>
      <c r="W134" s="98" t="str">
        <f>BaseDeCalcul!T137</f>
        <v>NT</v>
      </c>
      <c r="X134" s="98" t="str">
        <f>BaseDeCalcul!U137</f>
        <v>NT</v>
      </c>
      <c r="Y134" s="98" t="str">
        <f>BaseDeCalcul!V137</f>
        <v>NT</v>
      </c>
      <c r="Z134" s="98" t="str">
        <f>BaseDeCalcul!W137</f>
        <v>NT</v>
      </c>
      <c r="AA134" s="98" t="str">
        <f>BaseDeCalcul!X137</f>
        <v>NT</v>
      </c>
      <c r="AB134" s="98" t="str">
        <f>BaseDeCalcul!Y137</f>
        <v>NT</v>
      </c>
      <c r="AC134" s="98" t="str">
        <f>BaseDeCalcul!Z137</f>
        <v>NT</v>
      </c>
      <c r="AD134" s="98" t="str">
        <f>BaseDeCalcul!AA137</f>
        <v>NT</v>
      </c>
      <c r="AE134" s="98" t="str">
        <f>BaseDeCalcul!AB137</f>
        <v>NT</v>
      </c>
      <c r="AF134" s="98" t="str">
        <f>BaseDeCalcul!AC137</f>
        <v>NT</v>
      </c>
      <c r="AG134" s="98" t="str">
        <f>BaseDeCalcul!AD137</f>
        <v>NT</v>
      </c>
      <c r="AH134" s="98" t="str">
        <f>BaseDeCalcul!AE137</f>
        <v>NT</v>
      </c>
      <c r="AI134" s="98" t="str">
        <f>BaseDeCalcul!AF137</f>
        <v>NT</v>
      </c>
      <c r="AJ134" s="98" t="str">
        <f>BaseDeCalcul!AG137</f>
        <v>NT</v>
      </c>
      <c r="AK134" s="98" t="str">
        <f>BaseDeCalcul!AH137</f>
        <v>NT</v>
      </c>
      <c r="AL134" s="98" t="str">
        <f>BaseDeCalcul!AI137</f>
        <v>NT</v>
      </c>
      <c r="AM134" s="98" t="str">
        <f>BaseDeCalcul!AJ137</f>
        <v>NT</v>
      </c>
      <c r="AN134" s="98" t="str">
        <f>BaseDeCalcul!AK137</f>
        <v>NT</v>
      </c>
      <c r="AO134" s="98" t="str">
        <f>BaseDeCalcul!AL137</f>
        <v>NT</v>
      </c>
      <c r="AP134" s="98" t="str">
        <f>BaseDeCalcul!AM137</f>
        <v>NT</v>
      </c>
      <c r="AQ134" s="98" t="str">
        <f>BaseDeCalcul!AN137</f>
        <v>NT</v>
      </c>
      <c r="AR134" s="98" t="str">
        <f>BaseDeCalcul!AO137</f>
        <v>NT</v>
      </c>
      <c r="AS134" s="98" t="str">
        <f>BaseDeCalcul!AP137</f>
        <v>NT</v>
      </c>
      <c r="AT134" s="98" t="str">
        <f>BaseDeCalcul!AQ137</f>
        <v>NT</v>
      </c>
      <c r="AU134" s="99" t="str">
        <f>BaseDeCalcul!AV137</f>
        <v>NT</v>
      </c>
    </row>
    <row r="135" spans="1:47" ht="45" customHeight="1">
      <c r="A135" s="6">
        <v>13</v>
      </c>
      <c r="B135" s="94" t="str">
        <f>Criteres!B135</f>
        <v>Consultation</v>
      </c>
      <c r="C135" s="92">
        <f>BaseDeCalcul!AR138</f>
        <v>132</v>
      </c>
      <c r="D135" s="92" t="str">
        <f>BaseDeCalcul!B138</f>
        <v>13.14</v>
      </c>
      <c r="E135" s="95" t="str">
        <f>Criteres!E135</f>
        <v>Dans chaque page Web, lors d'une interruption de session authentifiée, les données saisies par l'utilisateur sont-elles récupérées après ré-authentification ?</v>
      </c>
      <c r="F135" s="92" t="str">
        <f>Criteres!D135</f>
        <v>AAA</v>
      </c>
      <c r="G135" s="98" t="str">
        <f>BaseDeCalcul!D138</f>
        <v>NT</v>
      </c>
      <c r="H135" s="98" t="str">
        <f>BaseDeCalcul!E138</f>
        <v>NT</v>
      </c>
      <c r="I135" s="98" t="str">
        <f>BaseDeCalcul!F138</f>
        <v>NT</v>
      </c>
      <c r="J135" s="98" t="str">
        <f>BaseDeCalcul!G138</f>
        <v>NT</v>
      </c>
      <c r="K135" s="98" t="str">
        <f>BaseDeCalcul!H138</f>
        <v>NT</v>
      </c>
      <c r="L135" s="98" t="str">
        <f>BaseDeCalcul!I138</f>
        <v>NT</v>
      </c>
      <c r="M135" s="98" t="str">
        <f>BaseDeCalcul!J138</f>
        <v>NT</v>
      </c>
      <c r="N135" s="98" t="str">
        <f>BaseDeCalcul!K138</f>
        <v>NT</v>
      </c>
      <c r="O135" s="98" t="str">
        <f>BaseDeCalcul!L138</f>
        <v>NT</v>
      </c>
      <c r="P135" s="98" t="str">
        <f>BaseDeCalcul!M138</f>
        <v>NT</v>
      </c>
      <c r="Q135" s="98" t="str">
        <f>BaseDeCalcul!N138</f>
        <v>NT</v>
      </c>
      <c r="R135" s="98" t="str">
        <f>BaseDeCalcul!O138</f>
        <v>NT</v>
      </c>
      <c r="S135" s="98" t="str">
        <f>BaseDeCalcul!P138</f>
        <v>NT</v>
      </c>
      <c r="T135" s="98" t="str">
        <f>BaseDeCalcul!Q138</f>
        <v>NT</v>
      </c>
      <c r="U135" s="98" t="str">
        <f>BaseDeCalcul!R138</f>
        <v>NT</v>
      </c>
      <c r="V135" s="98" t="str">
        <f>BaseDeCalcul!S138</f>
        <v>NT</v>
      </c>
      <c r="W135" s="98" t="str">
        <f>BaseDeCalcul!T138</f>
        <v>NT</v>
      </c>
      <c r="X135" s="98" t="str">
        <f>BaseDeCalcul!U138</f>
        <v>NT</v>
      </c>
      <c r="Y135" s="98" t="str">
        <f>BaseDeCalcul!V138</f>
        <v>NT</v>
      </c>
      <c r="Z135" s="98" t="str">
        <f>BaseDeCalcul!W138</f>
        <v>NT</v>
      </c>
      <c r="AA135" s="98" t="str">
        <f>BaseDeCalcul!X138</f>
        <v>NT</v>
      </c>
      <c r="AB135" s="98" t="str">
        <f>BaseDeCalcul!Y138</f>
        <v>NT</v>
      </c>
      <c r="AC135" s="98" t="str">
        <f>BaseDeCalcul!Z138</f>
        <v>NT</v>
      </c>
      <c r="AD135" s="98" t="str">
        <f>BaseDeCalcul!AA138</f>
        <v>NT</v>
      </c>
      <c r="AE135" s="98" t="str">
        <f>BaseDeCalcul!AB138</f>
        <v>NT</v>
      </c>
      <c r="AF135" s="98" t="str">
        <f>BaseDeCalcul!AC138</f>
        <v>NT</v>
      </c>
      <c r="AG135" s="98" t="str">
        <f>BaseDeCalcul!AD138</f>
        <v>NT</v>
      </c>
      <c r="AH135" s="98" t="str">
        <f>BaseDeCalcul!AE138</f>
        <v>NT</v>
      </c>
      <c r="AI135" s="98" t="str">
        <f>BaseDeCalcul!AF138</f>
        <v>NT</v>
      </c>
      <c r="AJ135" s="98" t="str">
        <f>BaseDeCalcul!AG138</f>
        <v>NT</v>
      </c>
      <c r="AK135" s="98" t="str">
        <f>BaseDeCalcul!AH138</f>
        <v>NT</v>
      </c>
      <c r="AL135" s="98" t="str">
        <f>BaseDeCalcul!AI138</f>
        <v>NT</v>
      </c>
      <c r="AM135" s="98" t="str">
        <f>BaseDeCalcul!AJ138</f>
        <v>NT</v>
      </c>
      <c r="AN135" s="98" t="str">
        <f>BaseDeCalcul!AK138</f>
        <v>NT</v>
      </c>
      <c r="AO135" s="98" t="str">
        <f>BaseDeCalcul!AL138</f>
        <v>NT</v>
      </c>
      <c r="AP135" s="98" t="str">
        <f>BaseDeCalcul!AM138</f>
        <v>NT</v>
      </c>
      <c r="AQ135" s="98" t="str">
        <f>BaseDeCalcul!AN138</f>
        <v>NT</v>
      </c>
      <c r="AR135" s="98" t="str">
        <f>BaseDeCalcul!AO138</f>
        <v>NT</v>
      </c>
      <c r="AS135" s="98" t="str">
        <f>BaseDeCalcul!AP138</f>
        <v>NT</v>
      </c>
      <c r="AT135" s="98" t="str">
        <f>BaseDeCalcul!AQ138</f>
        <v>NT</v>
      </c>
      <c r="AU135" s="99" t="str">
        <f>BaseDeCalcul!AV138</f>
        <v>NT</v>
      </c>
    </row>
    <row r="136" spans="1:47" ht="45" customHeight="1">
      <c r="A136" s="6">
        <v>13</v>
      </c>
      <c r="B136" s="94" t="str">
        <f>Criteres!B136</f>
        <v>Consultation</v>
      </c>
      <c r="C136" s="92">
        <f>BaseDeCalcul!AR139</f>
        <v>133</v>
      </c>
      <c r="D136" s="92" t="str">
        <f>BaseDeCalcul!B139</f>
        <v>13.15</v>
      </c>
      <c r="E136" s="95" t="str">
        <f>Criteres!E136</f>
        <v>Dans chaque page Web, les expressions inhabituelles, les expressions idiomatiques ou le jargon sont-ils explicités ?</v>
      </c>
      <c r="F136" s="92" t="str">
        <f>Criteres!D136</f>
        <v>AAA</v>
      </c>
      <c r="G136" s="98" t="str">
        <f>BaseDeCalcul!D139</f>
        <v>NT</v>
      </c>
      <c r="H136" s="98" t="str">
        <f>BaseDeCalcul!E139</f>
        <v>NT</v>
      </c>
      <c r="I136" s="98" t="str">
        <f>BaseDeCalcul!F139</f>
        <v>NT</v>
      </c>
      <c r="J136" s="98" t="str">
        <f>BaseDeCalcul!G139</f>
        <v>NT</v>
      </c>
      <c r="K136" s="98" t="str">
        <f>BaseDeCalcul!H139</f>
        <v>NT</v>
      </c>
      <c r="L136" s="98" t="str">
        <f>BaseDeCalcul!I139</f>
        <v>NT</v>
      </c>
      <c r="M136" s="98" t="str">
        <f>BaseDeCalcul!J139</f>
        <v>NT</v>
      </c>
      <c r="N136" s="98" t="str">
        <f>BaseDeCalcul!K139</f>
        <v>NT</v>
      </c>
      <c r="O136" s="98" t="str">
        <f>BaseDeCalcul!L139</f>
        <v>NT</v>
      </c>
      <c r="P136" s="98" t="str">
        <f>BaseDeCalcul!M139</f>
        <v>NT</v>
      </c>
      <c r="Q136" s="98" t="str">
        <f>BaseDeCalcul!N139</f>
        <v>NT</v>
      </c>
      <c r="R136" s="98" t="str">
        <f>BaseDeCalcul!O139</f>
        <v>NT</v>
      </c>
      <c r="S136" s="98" t="str">
        <f>BaseDeCalcul!P139</f>
        <v>NT</v>
      </c>
      <c r="T136" s="98" t="str">
        <f>BaseDeCalcul!Q139</f>
        <v>NT</v>
      </c>
      <c r="U136" s="98" t="str">
        <f>BaseDeCalcul!R139</f>
        <v>NT</v>
      </c>
      <c r="V136" s="98" t="str">
        <f>BaseDeCalcul!S139</f>
        <v>NT</v>
      </c>
      <c r="W136" s="98" t="str">
        <f>BaseDeCalcul!T139</f>
        <v>NT</v>
      </c>
      <c r="X136" s="98" t="str">
        <f>BaseDeCalcul!U139</f>
        <v>NT</v>
      </c>
      <c r="Y136" s="98" t="str">
        <f>BaseDeCalcul!V139</f>
        <v>NT</v>
      </c>
      <c r="Z136" s="98" t="str">
        <f>BaseDeCalcul!W139</f>
        <v>NT</v>
      </c>
      <c r="AA136" s="98" t="str">
        <f>BaseDeCalcul!X139</f>
        <v>NT</v>
      </c>
      <c r="AB136" s="98" t="str">
        <f>BaseDeCalcul!Y139</f>
        <v>NT</v>
      </c>
      <c r="AC136" s="98" t="str">
        <f>BaseDeCalcul!Z139</f>
        <v>NT</v>
      </c>
      <c r="AD136" s="98" t="str">
        <f>BaseDeCalcul!AA139</f>
        <v>NT</v>
      </c>
      <c r="AE136" s="98" t="str">
        <f>BaseDeCalcul!AB139</f>
        <v>NT</v>
      </c>
      <c r="AF136" s="98" t="str">
        <f>BaseDeCalcul!AC139</f>
        <v>NT</v>
      </c>
      <c r="AG136" s="98" t="str">
        <f>BaseDeCalcul!AD139</f>
        <v>NT</v>
      </c>
      <c r="AH136" s="98" t="str">
        <f>BaseDeCalcul!AE139</f>
        <v>NT</v>
      </c>
      <c r="AI136" s="98" t="str">
        <f>BaseDeCalcul!AF139</f>
        <v>NT</v>
      </c>
      <c r="AJ136" s="98" t="str">
        <f>BaseDeCalcul!AG139</f>
        <v>NT</v>
      </c>
      <c r="AK136" s="98" t="str">
        <f>BaseDeCalcul!AH139</f>
        <v>NT</v>
      </c>
      <c r="AL136" s="98" t="str">
        <f>BaseDeCalcul!AI139</f>
        <v>NT</v>
      </c>
      <c r="AM136" s="98" t="str">
        <f>BaseDeCalcul!AJ139</f>
        <v>NT</v>
      </c>
      <c r="AN136" s="98" t="str">
        <f>BaseDeCalcul!AK139</f>
        <v>NT</v>
      </c>
      <c r="AO136" s="98" t="str">
        <f>BaseDeCalcul!AL139</f>
        <v>NT</v>
      </c>
      <c r="AP136" s="98" t="str">
        <f>BaseDeCalcul!AM139</f>
        <v>NT</v>
      </c>
      <c r="AQ136" s="98" t="str">
        <f>BaseDeCalcul!AN139</f>
        <v>NT</v>
      </c>
      <c r="AR136" s="98" t="str">
        <f>BaseDeCalcul!AO139</f>
        <v>NT</v>
      </c>
      <c r="AS136" s="98" t="str">
        <f>BaseDeCalcul!AP139</f>
        <v>NT</v>
      </c>
      <c r="AT136" s="98" t="str">
        <f>BaseDeCalcul!AQ139</f>
        <v>NT</v>
      </c>
      <c r="AU136" s="99" t="str">
        <f>BaseDeCalcul!AV139</f>
        <v>NT</v>
      </c>
    </row>
    <row r="137" spans="1:47" ht="31.5">
      <c r="A137" s="6"/>
      <c r="B137" s="94" t="str">
        <f>Criteres!B137</f>
        <v>Consultation</v>
      </c>
      <c r="C137" s="92">
        <f>BaseDeCalcul!AR140</f>
        <v>134</v>
      </c>
      <c r="D137" s="92" t="str">
        <f>BaseDeCalcul!B140</f>
        <v>13.16</v>
      </c>
      <c r="E137" s="95" t="str">
        <f>Criteres!E137</f>
        <v>Dans chaque page Web, pour chaque expression inhabituelle ou limitée, idiomatique ou de jargon ayant une définition, cette définition est-elle pertinente ?</v>
      </c>
      <c r="F137" s="92" t="str">
        <f>Criteres!D137</f>
        <v>AAA</v>
      </c>
      <c r="G137" s="98" t="str">
        <f>BaseDeCalcul!D140</f>
        <v>NT</v>
      </c>
      <c r="H137" s="98" t="str">
        <f>BaseDeCalcul!E140</f>
        <v>NT</v>
      </c>
      <c r="I137" s="98" t="str">
        <f>BaseDeCalcul!F140</f>
        <v>NT</v>
      </c>
      <c r="J137" s="98" t="str">
        <f>BaseDeCalcul!G140</f>
        <v>NT</v>
      </c>
      <c r="K137" s="98" t="str">
        <f>BaseDeCalcul!H140</f>
        <v>NT</v>
      </c>
      <c r="L137" s="98" t="str">
        <f>BaseDeCalcul!I140</f>
        <v>NT</v>
      </c>
      <c r="M137" s="98" t="str">
        <f>BaseDeCalcul!J140</f>
        <v>NT</v>
      </c>
      <c r="N137" s="98" t="str">
        <f>BaseDeCalcul!K140</f>
        <v>NT</v>
      </c>
      <c r="O137" s="98" t="str">
        <f>BaseDeCalcul!L140</f>
        <v>NT</v>
      </c>
      <c r="P137" s="98" t="str">
        <f>BaseDeCalcul!M140</f>
        <v>NT</v>
      </c>
      <c r="Q137" s="98" t="str">
        <f>BaseDeCalcul!N140</f>
        <v>NT</v>
      </c>
      <c r="R137" s="98" t="str">
        <f>BaseDeCalcul!O140</f>
        <v>NT</v>
      </c>
      <c r="S137" s="98" t="str">
        <f>BaseDeCalcul!P140</f>
        <v>NT</v>
      </c>
      <c r="T137" s="98" t="str">
        <f>BaseDeCalcul!Q140</f>
        <v>NT</v>
      </c>
      <c r="U137" s="98" t="str">
        <f>BaseDeCalcul!R140</f>
        <v>NT</v>
      </c>
      <c r="V137" s="98" t="str">
        <f>BaseDeCalcul!S140</f>
        <v>NT</v>
      </c>
      <c r="W137" s="98" t="str">
        <f>BaseDeCalcul!T140</f>
        <v>NT</v>
      </c>
      <c r="X137" s="98" t="str">
        <f>BaseDeCalcul!U140</f>
        <v>NT</v>
      </c>
      <c r="Y137" s="98" t="str">
        <f>BaseDeCalcul!V140</f>
        <v>NT</v>
      </c>
      <c r="Z137" s="98" t="str">
        <f>BaseDeCalcul!W140</f>
        <v>NT</v>
      </c>
      <c r="AA137" s="98" t="str">
        <f>BaseDeCalcul!X140</f>
        <v>NT</v>
      </c>
      <c r="AB137" s="98" t="str">
        <f>BaseDeCalcul!Y140</f>
        <v>NT</v>
      </c>
      <c r="AC137" s="98" t="str">
        <f>BaseDeCalcul!Z140</f>
        <v>NT</v>
      </c>
      <c r="AD137" s="98" t="str">
        <f>BaseDeCalcul!AA140</f>
        <v>NT</v>
      </c>
      <c r="AE137" s="98" t="str">
        <f>BaseDeCalcul!AB140</f>
        <v>NT</v>
      </c>
      <c r="AF137" s="98" t="str">
        <f>BaseDeCalcul!AC140</f>
        <v>NT</v>
      </c>
      <c r="AG137" s="98" t="str">
        <f>BaseDeCalcul!AD140</f>
        <v>NT</v>
      </c>
      <c r="AH137" s="98" t="str">
        <f>BaseDeCalcul!AE140</f>
        <v>NT</v>
      </c>
      <c r="AI137" s="98" t="str">
        <f>BaseDeCalcul!AF140</f>
        <v>NT</v>
      </c>
      <c r="AJ137" s="98" t="str">
        <f>BaseDeCalcul!AG140</f>
        <v>NT</v>
      </c>
      <c r="AK137" s="98" t="str">
        <f>BaseDeCalcul!AH140</f>
        <v>NT</v>
      </c>
      <c r="AL137" s="98" t="str">
        <f>BaseDeCalcul!AI140</f>
        <v>NT</v>
      </c>
      <c r="AM137" s="98" t="str">
        <f>BaseDeCalcul!AJ140</f>
        <v>NT</v>
      </c>
      <c r="AN137" s="98" t="str">
        <f>BaseDeCalcul!AK140</f>
        <v>NT</v>
      </c>
      <c r="AO137" s="98" t="str">
        <f>BaseDeCalcul!AL140</f>
        <v>NT</v>
      </c>
      <c r="AP137" s="98" t="str">
        <f>BaseDeCalcul!AM140</f>
        <v>NT</v>
      </c>
      <c r="AQ137" s="98" t="str">
        <f>BaseDeCalcul!AN140</f>
        <v>NT</v>
      </c>
      <c r="AR137" s="98" t="str">
        <f>BaseDeCalcul!AO140</f>
        <v>NT</v>
      </c>
      <c r="AS137" s="98" t="str">
        <f>BaseDeCalcul!AP140</f>
        <v>NT</v>
      </c>
      <c r="AT137" s="98" t="str">
        <f>BaseDeCalcul!AQ140</f>
        <v>NT</v>
      </c>
      <c r="AU137" s="99" t="str">
        <f>BaseDeCalcul!AV140</f>
        <v>NT</v>
      </c>
    </row>
    <row r="138" spans="1:47" ht="31.5">
      <c r="A138" s="6"/>
      <c r="B138" s="94" t="str">
        <f>Criteres!B138</f>
        <v>Consultation</v>
      </c>
      <c r="C138" s="92">
        <f>BaseDeCalcul!AR141</f>
        <v>135</v>
      </c>
      <c r="D138" s="92" t="str">
        <f>BaseDeCalcul!B141</f>
        <v>13.17</v>
      </c>
      <c r="E138" s="95" t="str">
        <f>Criteres!E138</f>
        <v>Dans chaque page Web, pour chaque mot dont le sens ne peut être compris sans en connaître la prononciation, celle-ci est-elle indiquée ?</v>
      </c>
      <c r="F138" s="92" t="str">
        <f>Criteres!D138</f>
        <v>AAA</v>
      </c>
      <c r="G138" s="98" t="str">
        <f>BaseDeCalcul!D141</f>
        <v>NT</v>
      </c>
      <c r="H138" s="98" t="str">
        <f>BaseDeCalcul!E141</f>
        <v>NT</v>
      </c>
      <c r="I138" s="98" t="str">
        <f>BaseDeCalcul!F141</f>
        <v>NT</v>
      </c>
      <c r="J138" s="98" t="str">
        <f>BaseDeCalcul!G141</f>
        <v>NT</v>
      </c>
      <c r="K138" s="98" t="str">
        <f>BaseDeCalcul!H141</f>
        <v>NT</v>
      </c>
      <c r="L138" s="98" t="str">
        <f>BaseDeCalcul!I141</f>
        <v>NT</v>
      </c>
      <c r="M138" s="98" t="str">
        <f>BaseDeCalcul!J141</f>
        <v>NT</v>
      </c>
      <c r="N138" s="98" t="str">
        <f>BaseDeCalcul!K141</f>
        <v>NT</v>
      </c>
      <c r="O138" s="98" t="str">
        <f>BaseDeCalcul!L141</f>
        <v>NT</v>
      </c>
      <c r="P138" s="98" t="str">
        <f>BaseDeCalcul!M141</f>
        <v>NT</v>
      </c>
      <c r="Q138" s="98" t="str">
        <f>BaseDeCalcul!N141</f>
        <v>NT</v>
      </c>
      <c r="R138" s="98" t="str">
        <f>BaseDeCalcul!O141</f>
        <v>NT</v>
      </c>
      <c r="S138" s="98" t="str">
        <f>BaseDeCalcul!P141</f>
        <v>NT</v>
      </c>
      <c r="T138" s="98" t="str">
        <f>BaseDeCalcul!Q141</f>
        <v>NT</v>
      </c>
      <c r="U138" s="98" t="str">
        <f>BaseDeCalcul!R141</f>
        <v>NT</v>
      </c>
      <c r="V138" s="98" t="str">
        <f>BaseDeCalcul!S141</f>
        <v>NT</v>
      </c>
      <c r="W138" s="98" t="str">
        <f>BaseDeCalcul!T141</f>
        <v>NT</v>
      </c>
      <c r="X138" s="98" t="str">
        <f>BaseDeCalcul!U141</f>
        <v>NT</v>
      </c>
      <c r="Y138" s="98" t="str">
        <f>BaseDeCalcul!V141</f>
        <v>NT</v>
      </c>
      <c r="Z138" s="98" t="str">
        <f>BaseDeCalcul!W141</f>
        <v>NT</v>
      </c>
      <c r="AA138" s="98" t="str">
        <f>BaseDeCalcul!X141</f>
        <v>NT</v>
      </c>
      <c r="AB138" s="98" t="str">
        <f>BaseDeCalcul!Y141</f>
        <v>NT</v>
      </c>
      <c r="AC138" s="98" t="str">
        <f>BaseDeCalcul!Z141</f>
        <v>NT</v>
      </c>
      <c r="AD138" s="98" t="str">
        <f>BaseDeCalcul!AA141</f>
        <v>NT</v>
      </c>
      <c r="AE138" s="98" t="str">
        <f>BaseDeCalcul!AB141</f>
        <v>NT</v>
      </c>
      <c r="AF138" s="98" t="str">
        <f>BaseDeCalcul!AC141</f>
        <v>NT</v>
      </c>
      <c r="AG138" s="98" t="str">
        <f>BaseDeCalcul!AD141</f>
        <v>NT</v>
      </c>
      <c r="AH138" s="98" t="str">
        <f>BaseDeCalcul!AE141</f>
        <v>NT</v>
      </c>
      <c r="AI138" s="98" t="str">
        <f>BaseDeCalcul!AF141</f>
        <v>NT</v>
      </c>
      <c r="AJ138" s="98" t="str">
        <f>BaseDeCalcul!AG141</f>
        <v>NT</v>
      </c>
      <c r="AK138" s="98" t="str">
        <f>BaseDeCalcul!AH141</f>
        <v>NT</v>
      </c>
      <c r="AL138" s="98" t="str">
        <f>BaseDeCalcul!AI141</f>
        <v>NT</v>
      </c>
      <c r="AM138" s="98" t="str">
        <f>BaseDeCalcul!AJ141</f>
        <v>NT</v>
      </c>
      <c r="AN138" s="98" t="str">
        <f>BaseDeCalcul!AK141</f>
        <v>NT</v>
      </c>
      <c r="AO138" s="98" t="str">
        <f>BaseDeCalcul!AL141</f>
        <v>NT</v>
      </c>
      <c r="AP138" s="98" t="str">
        <f>BaseDeCalcul!AM141</f>
        <v>NT</v>
      </c>
      <c r="AQ138" s="98" t="str">
        <f>BaseDeCalcul!AN141</f>
        <v>NT</v>
      </c>
      <c r="AR138" s="98" t="str">
        <f>BaseDeCalcul!AO141</f>
        <v>NT</v>
      </c>
      <c r="AS138" s="98" t="str">
        <f>BaseDeCalcul!AP141</f>
        <v>NT</v>
      </c>
      <c r="AT138" s="98" t="str">
        <f>BaseDeCalcul!AQ141</f>
        <v>NT</v>
      </c>
      <c r="AU138" s="99" t="str">
        <f>BaseDeCalcul!AV141</f>
        <v>NT</v>
      </c>
    </row>
    <row r="139" spans="1:47" ht="31.5">
      <c r="A139" s="6"/>
      <c r="B139" s="94" t="str">
        <f>Criteres!B139</f>
        <v>Consultation</v>
      </c>
      <c r="C139" s="92">
        <f>BaseDeCalcul!AR142</f>
        <v>136</v>
      </c>
      <c r="D139" s="92" t="str">
        <f>BaseDeCalcul!B142</f>
        <v>13.18</v>
      </c>
      <c r="E139" s="95" t="str">
        <f>Criteres!E139</f>
        <v>Dans chaque page Web, chaque texte qui nécessite un niveau de lecture plus avancé que le premier cycle de l'enseignement secondaire a-t-il une version alternative ?</v>
      </c>
      <c r="F139" s="92" t="str">
        <f>Criteres!D139</f>
        <v>AAA</v>
      </c>
      <c r="G139" s="98" t="str">
        <f>BaseDeCalcul!D142</f>
        <v>NT</v>
      </c>
      <c r="H139" s="98" t="str">
        <f>BaseDeCalcul!E142</f>
        <v>NT</v>
      </c>
      <c r="I139" s="98" t="str">
        <f>BaseDeCalcul!F142</f>
        <v>NT</v>
      </c>
      <c r="J139" s="98" t="str">
        <f>BaseDeCalcul!G142</f>
        <v>NT</v>
      </c>
      <c r="K139" s="98" t="str">
        <f>BaseDeCalcul!H142</f>
        <v>NT</v>
      </c>
      <c r="L139" s="98" t="str">
        <f>BaseDeCalcul!I142</f>
        <v>NT</v>
      </c>
      <c r="M139" s="98" t="str">
        <f>BaseDeCalcul!J142</f>
        <v>NT</v>
      </c>
      <c r="N139" s="98" t="str">
        <f>BaseDeCalcul!K142</f>
        <v>NT</v>
      </c>
      <c r="O139" s="98" t="str">
        <f>BaseDeCalcul!L142</f>
        <v>NT</v>
      </c>
      <c r="P139" s="98" t="str">
        <f>BaseDeCalcul!M142</f>
        <v>NT</v>
      </c>
      <c r="Q139" s="98" t="str">
        <f>BaseDeCalcul!N142</f>
        <v>NT</v>
      </c>
      <c r="R139" s="98" t="str">
        <f>BaseDeCalcul!O142</f>
        <v>NT</v>
      </c>
      <c r="S139" s="98" t="str">
        <f>BaseDeCalcul!P142</f>
        <v>NT</v>
      </c>
      <c r="T139" s="98" t="str">
        <f>BaseDeCalcul!Q142</f>
        <v>NT</v>
      </c>
      <c r="U139" s="98" t="str">
        <f>BaseDeCalcul!R142</f>
        <v>NT</v>
      </c>
      <c r="V139" s="98" t="str">
        <f>BaseDeCalcul!S142</f>
        <v>NT</v>
      </c>
      <c r="W139" s="98" t="str">
        <f>BaseDeCalcul!T142</f>
        <v>NT</v>
      </c>
      <c r="X139" s="98" t="str">
        <f>BaseDeCalcul!U142</f>
        <v>NT</v>
      </c>
      <c r="Y139" s="98" t="str">
        <f>BaseDeCalcul!V142</f>
        <v>NT</v>
      </c>
      <c r="Z139" s="98" t="str">
        <f>BaseDeCalcul!W142</f>
        <v>NT</v>
      </c>
      <c r="AA139" s="98" t="str">
        <f>BaseDeCalcul!X142</f>
        <v>NT</v>
      </c>
      <c r="AB139" s="98" t="str">
        <f>BaseDeCalcul!Y142</f>
        <v>NT</v>
      </c>
      <c r="AC139" s="98" t="str">
        <f>BaseDeCalcul!Z142</f>
        <v>NT</v>
      </c>
      <c r="AD139" s="98" t="str">
        <f>BaseDeCalcul!AA142</f>
        <v>NT</v>
      </c>
      <c r="AE139" s="98" t="str">
        <f>BaseDeCalcul!AB142</f>
        <v>NT</v>
      </c>
      <c r="AF139" s="98" t="str">
        <f>BaseDeCalcul!AC142</f>
        <v>NT</v>
      </c>
      <c r="AG139" s="98" t="str">
        <f>BaseDeCalcul!AD142</f>
        <v>NT</v>
      </c>
      <c r="AH139" s="98" t="str">
        <f>BaseDeCalcul!AE142</f>
        <v>NT</v>
      </c>
      <c r="AI139" s="98" t="str">
        <f>BaseDeCalcul!AF142</f>
        <v>NT</v>
      </c>
      <c r="AJ139" s="98" t="str">
        <f>BaseDeCalcul!AG142</f>
        <v>NT</v>
      </c>
      <c r="AK139" s="98" t="str">
        <f>BaseDeCalcul!AH142</f>
        <v>NT</v>
      </c>
      <c r="AL139" s="98" t="str">
        <f>BaseDeCalcul!AI142</f>
        <v>NT</v>
      </c>
      <c r="AM139" s="98" t="str">
        <f>BaseDeCalcul!AJ142</f>
        <v>NT</v>
      </c>
      <c r="AN139" s="98" t="str">
        <f>BaseDeCalcul!AK142</f>
        <v>NT</v>
      </c>
      <c r="AO139" s="98" t="str">
        <f>BaseDeCalcul!AL142</f>
        <v>NT</v>
      </c>
      <c r="AP139" s="98" t="str">
        <f>BaseDeCalcul!AM142</f>
        <v>NT</v>
      </c>
      <c r="AQ139" s="98" t="str">
        <f>BaseDeCalcul!AN142</f>
        <v>NT</v>
      </c>
      <c r="AR139" s="98" t="str">
        <f>BaseDeCalcul!AO142</f>
        <v>NT</v>
      </c>
      <c r="AS139" s="98" t="str">
        <f>BaseDeCalcul!AP142</f>
        <v>NT</v>
      </c>
      <c r="AT139" s="98" t="str">
        <f>BaseDeCalcul!AQ142</f>
        <v>NT</v>
      </c>
      <c r="AU139" s="99" t="str">
        <f>BaseDeCalcul!AV142</f>
        <v>NT</v>
      </c>
    </row>
    <row r="140" spans="1:47" ht="31.5">
      <c r="A140" s="6"/>
      <c r="B140" s="94" t="str">
        <f>Criteres!B140</f>
        <v>Consultation</v>
      </c>
      <c r="C140" s="93">
        <f>BaseDeCalcul!AR143</f>
        <v>137</v>
      </c>
      <c r="D140" s="92" t="str">
        <f>BaseDeCalcul!B143</f>
        <v>13.19</v>
      </c>
      <c r="E140" s="95" t="str">
        <f>Criteres!E140</f>
        <v>Dans chaque page Web, les changements brusques de luminosité ou les effets de flash ont-ils une fréquence inférieure ou égale à 3 par seconde ?</v>
      </c>
      <c r="F140" s="92" t="str">
        <f>Criteres!D140</f>
        <v>AAA</v>
      </c>
      <c r="G140" s="98" t="str">
        <f>BaseDeCalcul!D143</f>
        <v>NT</v>
      </c>
      <c r="H140" s="98" t="str">
        <f>BaseDeCalcul!E143</f>
        <v>NT</v>
      </c>
      <c r="I140" s="98" t="str">
        <f>BaseDeCalcul!F143</f>
        <v>NT</v>
      </c>
      <c r="J140" s="98" t="str">
        <f>BaseDeCalcul!G143</f>
        <v>NT</v>
      </c>
      <c r="K140" s="98" t="str">
        <f>BaseDeCalcul!H143</f>
        <v>NT</v>
      </c>
      <c r="L140" s="98" t="str">
        <f>BaseDeCalcul!I143</f>
        <v>NT</v>
      </c>
      <c r="M140" s="98" t="str">
        <f>BaseDeCalcul!J143</f>
        <v>NT</v>
      </c>
      <c r="N140" s="98" t="str">
        <f>BaseDeCalcul!K143</f>
        <v>NT</v>
      </c>
      <c r="O140" s="98" t="str">
        <f>BaseDeCalcul!L143</f>
        <v>NT</v>
      </c>
      <c r="P140" s="98" t="str">
        <f>BaseDeCalcul!M143</f>
        <v>NT</v>
      </c>
      <c r="Q140" s="98" t="str">
        <f>BaseDeCalcul!N143</f>
        <v>NT</v>
      </c>
      <c r="R140" s="98" t="str">
        <f>BaseDeCalcul!O143</f>
        <v>NT</v>
      </c>
      <c r="S140" s="98" t="str">
        <f>BaseDeCalcul!P143</f>
        <v>NT</v>
      </c>
      <c r="T140" s="98" t="str">
        <f>BaseDeCalcul!Q143</f>
        <v>NT</v>
      </c>
      <c r="U140" s="98" t="str">
        <f>BaseDeCalcul!R143</f>
        <v>NT</v>
      </c>
      <c r="V140" s="98" t="str">
        <f>BaseDeCalcul!S143</f>
        <v>NT</v>
      </c>
      <c r="W140" s="98" t="str">
        <f>BaseDeCalcul!T143</f>
        <v>NT</v>
      </c>
      <c r="X140" s="98" t="str">
        <f>BaseDeCalcul!U143</f>
        <v>NT</v>
      </c>
      <c r="Y140" s="98" t="str">
        <f>BaseDeCalcul!V143</f>
        <v>NT</v>
      </c>
      <c r="Z140" s="98" t="str">
        <f>BaseDeCalcul!W143</f>
        <v>NT</v>
      </c>
      <c r="AA140" s="98" t="str">
        <f>BaseDeCalcul!X143</f>
        <v>NT</v>
      </c>
      <c r="AB140" s="98" t="str">
        <f>BaseDeCalcul!Y143</f>
        <v>NT</v>
      </c>
      <c r="AC140" s="98" t="str">
        <f>BaseDeCalcul!Z143</f>
        <v>NT</v>
      </c>
      <c r="AD140" s="98" t="str">
        <f>BaseDeCalcul!AA143</f>
        <v>NT</v>
      </c>
      <c r="AE140" s="98" t="str">
        <f>BaseDeCalcul!AB143</f>
        <v>NT</v>
      </c>
      <c r="AF140" s="98" t="str">
        <f>BaseDeCalcul!AC143</f>
        <v>NT</v>
      </c>
      <c r="AG140" s="98" t="str">
        <f>BaseDeCalcul!AD143</f>
        <v>NT</v>
      </c>
      <c r="AH140" s="98" t="str">
        <f>BaseDeCalcul!AE143</f>
        <v>NT</v>
      </c>
      <c r="AI140" s="98" t="str">
        <f>BaseDeCalcul!AF143</f>
        <v>NT</v>
      </c>
      <c r="AJ140" s="98" t="str">
        <f>BaseDeCalcul!AG143</f>
        <v>NT</v>
      </c>
      <c r="AK140" s="98" t="str">
        <f>BaseDeCalcul!AH143</f>
        <v>NT</v>
      </c>
      <c r="AL140" s="98" t="str">
        <f>BaseDeCalcul!AI143</f>
        <v>NT</v>
      </c>
      <c r="AM140" s="98" t="str">
        <f>BaseDeCalcul!AJ143</f>
        <v>NT</v>
      </c>
      <c r="AN140" s="98" t="str">
        <f>BaseDeCalcul!AK143</f>
        <v>NT</v>
      </c>
      <c r="AO140" s="98" t="str">
        <f>BaseDeCalcul!AL143</f>
        <v>NT</v>
      </c>
      <c r="AP140" s="98" t="str">
        <f>BaseDeCalcul!AM143</f>
        <v>NT</v>
      </c>
      <c r="AQ140" s="98" t="str">
        <f>BaseDeCalcul!AN143</f>
        <v>NT</v>
      </c>
      <c r="AR140" s="98" t="str">
        <f>BaseDeCalcul!AO143</f>
        <v>NT</v>
      </c>
      <c r="AS140" s="98" t="str">
        <f>BaseDeCalcul!AP143</f>
        <v>NT</v>
      </c>
      <c r="AT140" s="98" t="str">
        <f>BaseDeCalcul!AQ143</f>
        <v>NT</v>
      </c>
      <c r="AU140" s="99" t="str">
        <f>BaseDeCalcul!AV143</f>
        <v>NT</v>
      </c>
    </row>
  </sheetData>
  <autoFilter ref="A3:AU3" xr:uid="{00000000-0009-0000-0000-000003000000}"/>
  <mergeCells count="1">
    <mergeCell ref="B1:AU1"/>
  </mergeCells>
  <phoneticPr fontId="33" type="noConversion"/>
  <conditionalFormatting sqref="G4:AU140">
    <cfRule type="cellIs" dxfId="560" priority="5" operator="equal">
      <formula>"NC"</formula>
    </cfRule>
    <cfRule type="cellIs" dxfId="559" priority="6" operator="equal">
      <formula>"C"</formula>
    </cfRule>
    <cfRule type="cellIs" dxfId="558" priority="7" operator="equal">
      <formula>"NA"</formula>
    </cfRule>
    <cfRule type="cellIs" dxfId="557" priority="20" operator="equal">
      <formula>"NT"</formula>
    </cfRule>
  </conditionalFormatting>
  <pageMargins left="0.7" right="0.7" top="0.75" bottom="0.75" header="0.3" footer="0.3"/>
  <pageSetup paperSize="9" orientation="portrait" horizontalDpi="4294967293" verticalDpi="4294967293"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filterMode="1"/>
  <dimension ref="A1:AMJ140"/>
  <sheetViews>
    <sheetView zoomScaleNormal="100" workbookViewId="0">
      <pane xSplit="6" ySplit="3" topLeftCell="G100" activePane="bottomRight" state="frozen"/>
      <selection pane="topRight" activeCell="G1" sqref="G1"/>
      <selection pane="bottomLeft" activeCell="A4" sqref="A4"/>
      <selection pane="bottomRight" activeCell="G3" sqref="G3"/>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2" customWidth="1"/>
    <col min="7" max="7" width="80.7109375" style="83" customWidth="1"/>
    <col min="8" max="8" width="36.140625" style="2" customWidth="1"/>
    <col min="9" max="9" width="31" style="2" customWidth="1"/>
    <col min="10" max="10" width="10.42578125" style="162" customWidth="1"/>
    <col min="11" max="1018" width="8.7109375" style="2"/>
  </cols>
  <sheetData>
    <row r="1" spans="1:1024">
      <c r="A1" s="206" t="s">
        <v>457</v>
      </c>
      <c r="B1" s="206"/>
      <c r="C1" s="206"/>
      <c r="D1" s="119" t="str">
        <f>IF(LOOKUP(I1,Echantillon!A10:A67,Echantillon!B10:B67)&lt;&gt;0,LOOKUP(I1,Echantillon!A10:A67,Echantillon!B10:B67),"-")</f>
        <v>Sommaire du JO</v>
      </c>
      <c r="E1" s="117"/>
      <c r="F1" s="117"/>
      <c r="G1" s="117"/>
      <c r="H1" s="117"/>
      <c r="I1" s="75" t="s">
        <v>11</v>
      </c>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6"/>
      <c r="AMF1" s="6"/>
      <c r="AMG1" s="6"/>
      <c r="AMH1" s="6"/>
      <c r="AMI1" s="6"/>
      <c r="AMJ1" s="6"/>
    </row>
    <row r="2" spans="1:1024" ht="25.5">
      <c r="A2" s="207" t="s">
        <v>458</v>
      </c>
      <c r="B2" s="207"/>
      <c r="C2" s="207"/>
      <c r="D2" s="120" t="str">
        <f>IF(LOOKUP(I1,Echantillon!A10:A67,Echantillon!C10:C67)&lt;&gt;0,LOOKUP(I1,Echantillon!A10:A67,Echantillon!C10:C67),"-")</f>
        <v>https://www.legifrance.gouv.fr/jorf/jo</v>
      </c>
      <c r="E2" s="118"/>
      <c r="F2" s="118"/>
      <c r="G2" s="118"/>
      <c r="H2" s="118"/>
      <c r="I2" s="52"/>
      <c r="J2" s="162">
        <f>SUM(J4:J140)</f>
        <v>3</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6"/>
      <c r="AMF2" s="6"/>
      <c r="AMG2" s="6"/>
      <c r="AMH2" s="6"/>
      <c r="AMI2" s="6"/>
      <c r="AMJ2" s="6"/>
    </row>
    <row r="3" spans="1:1024" s="89" customFormat="1" ht="69.95" customHeight="1">
      <c r="A3" s="47" t="s">
        <v>438</v>
      </c>
      <c r="B3" s="47" t="s">
        <v>128</v>
      </c>
      <c r="C3" s="47" t="s">
        <v>129</v>
      </c>
      <c r="D3" s="47" t="s">
        <v>130</v>
      </c>
      <c r="E3" s="47" t="s">
        <v>459</v>
      </c>
      <c r="F3" s="47" t="s">
        <v>460</v>
      </c>
      <c r="G3" s="110" t="s">
        <v>461</v>
      </c>
      <c r="H3" s="49" t="s">
        <v>462</v>
      </c>
      <c r="I3" s="49" t="s">
        <v>463</v>
      </c>
      <c r="J3" s="49" t="s">
        <v>639</v>
      </c>
      <c r="AME3" s="72"/>
      <c r="AMF3" s="72"/>
      <c r="AMG3" s="72"/>
      <c r="AMH3" s="72"/>
      <c r="AMI3" s="72"/>
      <c r="AMJ3" s="72"/>
    </row>
    <row r="4" spans="1:1024" s="2" customFormat="1" ht="99.95" hidden="1" customHeight="1">
      <c r="A4" s="86" t="str">
        <f>Criteres!B4</f>
        <v>Images</v>
      </c>
      <c r="B4" s="87" t="str">
        <f>Criteres!C4</f>
        <v>1.1</v>
      </c>
      <c r="C4" s="87" t="str">
        <f>Criteres!D4</f>
        <v>A</v>
      </c>
      <c r="D4" s="88" t="str">
        <f>Criteres!E4</f>
        <v>Chaque image porteuse d'information a-t-elle une alternative textuelle ?</v>
      </c>
      <c r="E4" s="13" t="s">
        <v>423</v>
      </c>
      <c r="F4" s="12"/>
      <c r="G4" s="102"/>
      <c r="H4" s="56"/>
      <c r="I4" s="57"/>
      <c r="J4" s="162"/>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c r="AMA4" s="7"/>
      <c r="AMB4" s="7"/>
      <c r="AMC4" s="7"/>
      <c r="AMD4" s="7"/>
      <c r="AME4" s="6"/>
      <c r="AMF4" s="6"/>
      <c r="AMG4" s="6"/>
      <c r="AMH4" s="6"/>
      <c r="AMI4" s="6"/>
      <c r="AMJ4" s="6"/>
    </row>
    <row r="5" spans="1:1024" s="2"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c r="AIV5" s="7"/>
      <c r="AIW5" s="7"/>
      <c r="AIX5" s="7"/>
      <c r="AIY5" s="7"/>
      <c r="AIZ5" s="7"/>
      <c r="AJA5" s="7"/>
      <c r="AJB5" s="7"/>
      <c r="AJC5" s="7"/>
      <c r="AJD5" s="7"/>
      <c r="AJE5" s="7"/>
      <c r="AJF5" s="7"/>
      <c r="AJG5" s="7"/>
      <c r="AJH5" s="7"/>
      <c r="AJI5" s="7"/>
      <c r="AJJ5" s="7"/>
      <c r="AJK5" s="7"/>
      <c r="AJL5" s="7"/>
      <c r="AJM5" s="7"/>
      <c r="AJN5" s="7"/>
      <c r="AJO5" s="7"/>
      <c r="AJP5" s="7"/>
      <c r="AJQ5" s="7"/>
      <c r="AJR5" s="7"/>
      <c r="AJS5" s="7"/>
      <c r="AJT5" s="7"/>
      <c r="AJU5" s="7"/>
      <c r="AJV5" s="7"/>
      <c r="AJW5" s="7"/>
      <c r="AJX5" s="7"/>
      <c r="AJY5" s="7"/>
      <c r="AJZ5" s="7"/>
      <c r="AKA5" s="7"/>
      <c r="AKB5" s="7"/>
      <c r="AKC5" s="7"/>
      <c r="AKD5" s="7"/>
      <c r="AKE5" s="7"/>
      <c r="AKF5" s="7"/>
      <c r="AKG5" s="7"/>
      <c r="AKH5" s="7"/>
      <c r="AKI5" s="7"/>
      <c r="AKJ5" s="7"/>
      <c r="AKK5" s="7"/>
      <c r="AKL5" s="7"/>
      <c r="AKM5" s="7"/>
      <c r="AKN5" s="7"/>
      <c r="AKO5" s="7"/>
      <c r="AKP5" s="7"/>
      <c r="AKQ5" s="7"/>
      <c r="AKR5" s="7"/>
      <c r="AKS5" s="7"/>
      <c r="AKT5" s="7"/>
      <c r="AKU5" s="7"/>
      <c r="AKV5" s="7"/>
      <c r="AKW5" s="7"/>
      <c r="AKX5" s="7"/>
      <c r="AKY5" s="7"/>
      <c r="AKZ5" s="7"/>
      <c r="ALA5" s="7"/>
      <c r="ALB5" s="7"/>
      <c r="ALC5" s="7"/>
      <c r="ALD5" s="7"/>
      <c r="ALE5" s="7"/>
      <c r="ALF5" s="7"/>
      <c r="ALG5" s="7"/>
      <c r="ALH5" s="7"/>
      <c r="ALI5" s="7"/>
      <c r="ALJ5" s="7"/>
      <c r="ALK5" s="7"/>
      <c r="ALL5" s="7"/>
      <c r="ALM5" s="7"/>
      <c r="ALN5" s="7"/>
      <c r="ALO5" s="7"/>
      <c r="ALP5" s="7"/>
      <c r="ALQ5" s="7"/>
      <c r="ALR5" s="7"/>
      <c r="ALS5" s="7"/>
      <c r="ALT5" s="7"/>
      <c r="ALU5" s="7"/>
      <c r="ALV5" s="7"/>
      <c r="ALW5" s="7"/>
      <c r="ALX5" s="7"/>
      <c r="ALY5" s="7"/>
      <c r="ALZ5" s="7"/>
      <c r="AMA5" s="7"/>
      <c r="AMB5" s="7"/>
      <c r="AMC5" s="7"/>
      <c r="AMD5" s="7"/>
      <c r="AME5" s="6"/>
      <c r="AMF5" s="6"/>
      <c r="AMG5" s="6"/>
      <c r="AMH5" s="6"/>
      <c r="AMI5" s="6"/>
      <c r="AMJ5" s="6"/>
    </row>
    <row r="6" spans="1:1024" s="2"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6"/>
      <c r="AMF7" s="6"/>
      <c r="AMG7" s="6"/>
      <c r="AMH7" s="6"/>
      <c r="AMI7" s="6"/>
      <c r="AMJ7" s="6"/>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c r="ACM8" s="7"/>
      <c r="ACN8" s="7"/>
      <c r="ACO8" s="7"/>
      <c r="ACP8" s="7"/>
      <c r="ACQ8" s="7"/>
      <c r="ACR8" s="7"/>
      <c r="ACS8" s="7"/>
      <c r="ACT8" s="7"/>
      <c r="ACU8" s="7"/>
      <c r="ACV8" s="7"/>
      <c r="ACW8" s="7"/>
      <c r="ACX8" s="7"/>
      <c r="ACY8" s="7"/>
      <c r="ACZ8" s="7"/>
      <c r="ADA8" s="7"/>
      <c r="ADB8" s="7"/>
      <c r="ADC8" s="7"/>
      <c r="ADD8" s="7"/>
      <c r="ADE8" s="7"/>
      <c r="ADF8" s="7"/>
      <c r="ADG8" s="7"/>
      <c r="ADH8" s="7"/>
      <c r="ADI8" s="7"/>
      <c r="ADJ8" s="7"/>
      <c r="ADK8" s="7"/>
      <c r="ADL8" s="7"/>
      <c r="ADM8" s="7"/>
      <c r="ADN8" s="7"/>
      <c r="ADO8" s="7"/>
      <c r="ADP8" s="7"/>
      <c r="ADQ8" s="7"/>
      <c r="ADR8" s="7"/>
      <c r="ADS8" s="7"/>
      <c r="ADT8" s="7"/>
      <c r="ADU8" s="7"/>
      <c r="ADV8" s="7"/>
      <c r="ADW8" s="7"/>
      <c r="ADX8" s="7"/>
      <c r="ADY8" s="7"/>
      <c r="ADZ8" s="7"/>
      <c r="AEA8" s="7"/>
      <c r="AEB8" s="7"/>
      <c r="AEC8" s="7"/>
      <c r="AED8" s="7"/>
      <c r="AEE8" s="7"/>
      <c r="AEF8" s="7"/>
      <c r="AEG8" s="7"/>
      <c r="AEH8" s="7"/>
      <c r="AEI8" s="7"/>
      <c r="AEJ8" s="7"/>
      <c r="AEK8" s="7"/>
      <c r="AEL8" s="7"/>
      <c r="AEM8" s="7"/>
      <c r="AEN8" s="7"/>
      <c r="AEO8" s="7"/>
      <c r="AEP8" s="7"/>
      <c r="AEQ8" s="7"/>
      <c r="AER8" s="7"/>
      <c r="AES8" s="7"/>
      <c r="AET8" s="7"/>
      <c r="AEU8" s="7"/>
      <c r="AEV8" s="7"/>
      <c r="AEW8" s="7"/>
      <c r="AEX8" s="7"/>
      <c r="AEY8" s="7"/>
      <c r="AEZ8" s="7"/>
      <c r="AFA8" s="7"/>
      <c r="AFB8" s="7"/>
      <c r="AFC8" s="7"/>
      <c r="AFD8" s="7"/>
      <c r="AFE8" s="7"/>
      <c r="AFF8" s="7"/>
      <c r="AFG8" s="7"/>
      <c r="AFH8" s="7"/>
      <c r="AFI8" s="7"/>
      <c r="AFJ8" s="7"/>
      <c r="AFK8" s="7"/>
      <c r="AFL8" s="7"/>
      <c r="AFM8" s="7"/>
      <c r="AFN8" s="7"/>
      <c r="AFO8" s="7"/>
      <c r="AFP8" s="7"/>
      <c r="AFQ8" s="7"/>
      <c r="AFR8" s="7"/>
      <c r="AFS8" s="7"/>
      <c r="AFT8" s="7"/>
      <c r="AFU8" s="7"/>
      <c r="AFV8" s="7"/>
      <c r="AFW8" s="7"/>
      <c r="AFX8" s="7"/>
      <c r="AFY8" s="7"/>
      <c r="AFZ8" s="7"/>
      <c r="AGA8" s="7"/>
      <c r="AGB8" s="7"/>
      <c r="AGC8" s="7"/>
      <c r="AGD8" s="7"/>
      <c r="AGE8" s="7"/>
      <c r="AGF8" s="7"/>
      <c r="AGG8" s="7"/>
      <c r="AGH8" s="7"/>
      <c r="AGI8" s="7"/>
      <c r="AGJ8" s="7"/>
      <c r="AGK8" s="7"/>
      <c r="AGL8" s="7"/>
      <c r="AGM8" s="7"/>
      <c r="AGN8" s="7"/>
      <c r="AGO8" s="7"/>
      <c r="AGP8" s="7"/>
      <c r="AGQ8" s="7"/>
      <c r="AGR8" s="7"/>
      <c r="AGS8" s="7"/>
      <c r="AGT8" s="7"/>
      <c r="AGU8" s="7"/>
      <c r="AGV8" s="7"/>
      <c r="AGW8" s="7"/>
      <c r="AGX8" s="7"/>
      <c r="AGY8" s="7"/>
      <c r="AGZ8" s="7"/>
      <c r="AHA8" s="7"/>
      <c r="AHB8" s="7"/>
      <c r="AHC8" s="7"/>
      <c r="AHD8" s="7"/>
      <c r="AHE8" s="7"/>
      <c r="AHF8" s="7"/>
      <c r="AHG8" s="7"/>
      <c r="AHH8" s="7"/>
      <c r="AHI8" s="7"/>
      <c r="AHJ8" s="7"/>
      <c r="AHK8" s="7"/>
      <c r="AHL8" s="7"/>
      <c r="AHM8" s="7"/>
      <c r="AHN8" s="7"/>
      <c r="AHO8" s="7"/>
      <c r="AHP8" s="7"/>
      <c r="AHQ8" s="7"/>
      <c r="AHR8" s="7"/>
      <c r="AHS8" s="7"/>
      <c r="AHT8" s="7"/>
      <c r="AHU8" s="7"/>
      <c r="AHV8" s="7"/>
      <c r="AHW8" s="7"/>
      <c r="AHX8" s="7"/>
      <c r="AHY8" s="7"/>
      <c r="AHZ8" s="7"/>
      <c r="AIA8" s="7"/>
      <c r="AIB8" s="7"/>
      <c r="AIC8" s="7"/>
      <c r="AID8" s="7"/>
      <c r="AIE8" s="7"/>
      <c r="AIF8" s="7"/>
      <c r="AIG8" s="7"/>
      <c r="AIH8" s="7"/>
      <c r="AII8" s="7"/>
      <c r="AIJ8" s="7"/>
      <c r="AIK8" s="7"/>
      <c r="AIL8" s="7"/>
      <c r="AIM8" s="7"/>
      <c r="AIN8" s="7"/>
      <c r="AIO8" s="7"/>
      <c r="AIP8" s="7"/>
      <c r="AIQ8" s="7"/>
      <c r="AIR8" s="7"/>
      <c r="AIS8" s="7"/>
      <c r="AIT8" s="7"/>
      <c r="AIU8" s="7"/>
      <c r="AIV8" s="7"/>
      <c r="AIW8" s="7"/>
      <c r="AIX8" s="7"/>
      <c r="AIY8" s="7"/>
      <c r="AIZ8" s="7"/>
      <c r="AJA8" s="7"/>
      <c r="AJB8" s="7"/>
      <c r="AJC8" s="7"/>
      <c r="AJD8" s="7"/>
      <c r="AJE8" s="7"/>
      <c r="AJF8" s="7"/>
      <c r="AJG8" s="7"/>
      <c r="AJH8" s="7"/>
      <c r="AJI8" s="7"/>
      <c r="AJJ8" s="7"/>
      <c r="AJK8" s="7"/>
      <c r="AJL8" s="7"/>
      <c r="AJM8" s="7"/>
      <c r="AJN8" s="7"/>
      <c r="AJO8" s="7"/>
      <c r="AJP8" s="7"/>
      <c r="AJQ8" s="7"/>
      <c r="AJR8" s="7"/>
      <c r="AJS8" s="7"/>
      <c r="AJT8" s="7"/>
      <c r="AJU8" s="7"/>
      <c r="AJV8" s="7"/>
      <c r="AJW8" s="7"/>
      <c r="AJX8" s="7"/>
      <c r="AJY8" s="7"/>
      <c r="AJZ8" s="7"/>
      <c r="AKA8" s="7"/>
      <c r="AKB8" s="7"/>
      <c r="AKC8" s="7"/>
      <c r="AKD8" s="7"/>
      <c r="AKE8" s="7"/>
      <c r="AKF8" s="7"/>
      <c r="AKG8" s="7"/>
      <c r="AKH8" s="7"/>
      <c r="AKI8" s="7"/>
      <c r="AKJ8" s="7"/>
      <c r="AKK8" s="7"/>
      <c r="AKL8" s="7"/>
      <c r="AKM8" s="7"/>
      <c r="AKN8" s="7"/>
      <c r="AKO8" s="7"/>
      <c r="AKP8" s="7"/>
      <c r="AKQ8" s="7"/>
      <c r="AKR8" s="7"/>
      <c r="AKS8" s="7"/>
      <c r="AKT8" s="7"/>
      <c r="AKU8" s="7"/>
      <c r="AKV8" s="7"/>
      <c r="AKW8" s="7"/>
      <c r="AKX8" s="7"/>
      <c r="AKY8" s="7"/>
      <c r="AKZ8" s="7"/>
      <c r="ALA8" s="7"/>
      <c r="ALB8" s="7"/>
      <c r="ALC8" s="7"/>
      <c r="ALD8" s="7"/>
      <c r="ALE8" s="7"/>
      <c r="ALF8" s="7"/>
      <c r="ALG8" s="7"/>
      <c r="ALH8" s="7"/>
      <c r="ALI8" s="7"/>
      <c r="ALJ8" s="7"/>
      <c r="ALK8" s="7"/>
      <c r="ALL8" s="7"/>
      <c r="ALM8" s="7"/>
      <c r="ALN8" s="7"/>
      <c r="ALO8" s="7"/>
      <c r="ALP8" s="7"/>
      <c r="ALQ8" s="7"/>
      <c r="ALR8" s="7"/>
      <c r="ALS8" s="7"/>
      <c r="ALT8" s="7"/>
      <c r="ALU8" s="7"/>
      <c r="ALV8" s="7"/>
      <c r="ALW8" s="7"/>
      <c r="ALX8" s="7"/>
      <c r="ALY8" s="7"/>
      <c r="ALZ8" s="7"/>
      <c r="AMA8" s="7"/>
      <c r="AMB8" s="7"/>
      <c r="AMC8" s="7"/>
      <c r="AMD8" s="7"/>
      <c r="AME8" s="6"/>
      <c r="AMF8" s="6"/>
      <c r="AMG8" s="6"/>
      <c r="AMH8" s="6"/>
      <c r="AMI8" s="6"/>
      <c r="AMJ8" s="6"/>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c r="AMA9" s="7"/>
      <c r="AMB9" s="7"/>
      <c r="AMC9" s="7"/>
      <c r="AMD9" s="7"/>
      <c r="AME9" s="6"/>
      <c r="AMF9" s="6"/>
      <c r="AMG9" s="6"/>
      <c r="AMH9" s="6"/>
      <c r="AMI9" s="6"/>
      <c r="AMJ9" s="6"/>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c r="AMA10" s="7"/>
      <c r="AMB10" s="7"/>
      <c r="AMC10" s="7"/>
      <c r="AMD10" s="7"/>
      <c r="AME10" s="6"/>
      <c r="AMF10" s="6"/>
      <c r="AMG10" s="6"/>
      <c r="AMH10" s="6"/>
      <c r="AMI10" s="6"/>
      <c r="AMJ10" s="6"/>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c r="AMA11" s="7"/>
      <c r="AMB11" s="7"/>
      <c r="AMC11" s="7"/>
      <c r="AMD11" s="7"/>
      <c r="AME11" s="6"/>
      <c r="AMF11" s="6"/>
      <c r="AMG11" s="6"/>
      <c r="AMH11" s="6"/>
      <c r="AMI11" s="6"/>
      <c r="AMJ11" s="6"/>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c r="AMA12" s="7"/>
      <c r="AMB12" s="7"/>
      <c r="AMC12" s="7"/>
      <c r="AMD12" s="7"/>
      <c r="AME12" s="6"/>
      <c r="AMF12" s="6"/>
      <c r="AMG12" s="6"/>
      <c r="AMH12" s="6"/>
      <c r="AMI12" s="6"/>
      <c r="AMJ12" s="6"/>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c r="ADE13" s="7"/>
      <c r="ADF13" s="7"/>
      <c r="ADG13" s="7"/>
      <c r="ADH13" s="7"/>
      <c r="ADI13" s="7"/>
      <c r="ADJ13" s="7"/>
      <c r="ADK13" s="7"/>
      <c r="ADL13" s="7"/>
      <c r="ADM13" s="7"/>
      <c r="ADN13" s="7"/>
      <c r="ADO13" s="7"/>
      <c r="ADP13" s="7"/>
      <c r="ADQ13" s="7"/>
      <c r="ADR13" s="7"/>
      <c r="ADS13" s="7"/>
      <c r="ADT13" s="7"/>
      <c r="ADU13" s="7"/>
      <c r="ADV13" s="7"/>
      <c r="ADW13" s="7"/>
      <c r="ADX13" s="7"/>
      <c r="ADY13" s="7"/>
      <c r="ADZ13" s="7"/>
      <c r="AEA13" s="7"/>
      <c r="AEB13" s="7"/>
      <c r="AEC13" s="7"/>
      <c r="AED13" s="7"/>
      <c r="AEE13" s="7"/>
      <c r="AEF13" s="7"/>
      <c r="AEG13" s="7"/>
      <c r="AEH13" s="7"/>
      <c r="AEI13" s="7"/>
      <c r="AEJ13" s="7"/>
      <c r="AEK13" s="7"/>
      <c r="AEL13" s="7"/>
      <c r="AEM13" s="7"/>
      <c r="AEN13" s="7"/>
      <c r="AEO13" s="7"/>
      <c r="AEP13" s="7"/>
      <c r="AEQ13" s="7"/>
      <c r="AER13" s="7"/>
      <c r="AES13" s="7"/>
      <c r="AET13" s="7"/>
      <c r="AEU13" s="7"/>
      <c r="AEV13" s="7"/>
      <c r="AEW13" s="7"/>
      <c r="AEX13" s="7"/>
      <c r="AEY13" s="7"/>
      <c r="AEZ13" s="7"/>
      <c r="AFA13" s="7"/>
      <c r="AFB13" s="7"/>
      <c r="AFC13" s="7"/>
      <c r="AFD13" s="7"/>
      <c r="AFE13" s="7"/>
      <c r="AFF13" s="7"/>
      <c r="AFG13" s="7"/>
      <c r="AFH13" s="7"/>
      <c r="AFI13" s="7"/>
      <c r="AFJ13" s="7"/>
      <c r="AFK13" s="7"/>
      <c r="AFL13" s="7"/>
      <c r="AFM13" s="7"/>
      <c r="AFN13" s="7"/>
      <c r="AFO13" s="7"/>
      <c r="AFP13" s="7"/>
      <c r="AFQ13" s="7"/>
      <c r="AFR13" s="7"/>
      <c r="AFS13" s="7"/>
      <c r="AFT13" s="7"/>
      <c r="AFU13" s="7"/>
      <c r="AFV13" s="7"/>
      <c r="AFW13" s="7"/>
      <c r="AFX13" s="7"/>
      <c r="AFY13" s="7"/>
      <c r="AFZ13" s="7"/>
      <c r="AGA13" s="7"/>
      <c r="AGB13" s="7"/>
      <c r="AGC13" s="7"/>
      <c r="AGD13" s="7"/>
      <c r="AGE13" s="7"/>
      <c r="AGF13" s="7"/>
      <c r="AGG13" s="7"/>
      <c r="AGH13" s="7"/>
      <c r="AGI13" s="7"/>
      <c r="AGJ13" s="7"/>
      <c r="AGK13" s="7"/>
      <c r="AGL13" s="7"/>
      <c r="AGM13" s="7"/>
      <c r="AGN13" s="7"/>
      <c r="AGO13" s="7"/>
      <c r="AGP13" s="7"/>
      <c r="AGQ13" s="7"/>
      <c r="AGR13" s="7"/>
      <c r="AGS13" s="7"/>
      <c r="AGT13" s="7"/>
      <c r="AGU13" s="7"/>
      <c r="AGV13" s="7"/>
      <c r="AGW13" s="7"/>
      <c r="AGX13" s="7"/>
      <c r="AGY13" s="7"/>
      <c r="AGZ13" s="7"/>
      <c r="AHA13" s="7"/>
      <c r="AHB13" s="7"/>
      <c r="AHC13" s="7"/>
      <c r="AHD13" s="7"/>
      <c r="AHE13" s="7"/>
      <c r="AHF13" s="7"/>
      <c r="AHG13" s="7"/>
      <c r="AHH13" s="7"/>
      <c r="AHI13" s="7"/>
      <c r="AHJ13" s="7"/>
      <c r="AHK13" s="7"/>
      <c r="AHL13" s="7"/>
      <c r="AHM13" s="7"/>
      <c r="AHN13" s="7"/>
      <c r="AHO13" s="7"/>
      <c r="AHP13" s="7"/>
      <c r="AHQ13" s="7"/>
      <c r="AHR13" s="7"/>
      <c r="AHS13" s="7"/>
      <c r="AHT13" s="7"/>
      <c r="AHU13" s="7"/>
      <c r="AHV13" s="7"/>
      <c r="AHW13" s="7"/>
      <c r="AHX13" s="7"/>
      <c r="AHY13" s="7"/>
      <c r="AHZ13" s="7"/>
      <c r="AIA13" s="7"/>
      <c r="AIB13" s="7"/>
      <c r="AIC13" s="7"/>
      <c r="AID13" s="7"/>
      <c r="AIE13" s="7"/>
      <c r="AIF13" s="7"/>
      <c r="AIG13" s="7"/>
      <c r="AIH13" s="7"/>
      <c r="AII13" s="7"/>
      <c r="AIJ13" s="7"/>
      <c r="AIK13" s="7"/>
      <c r="AIL13" s="7"/>
      <c r="AIM13" s="7"/>
      <c r="AIN13" s="7"/>
      <c r="AIO13" s="7"/>
      <c r="AIP13" s="7"/>
      <c r="AIQ13" s="7"/>
      <c r="AIR13" s="7"/>
      <c r="AIS13" s="7"/>
      <c r="AIT13" s="7"/>
      <c r="AIU13" s="7"/>
      <c r="AIV13" s="7"/>
      <c r="AIW13" s="7"/>
      <c r="AIX13" s="7"/>
      <c r="AIY13" s="7"/>
      <c r="AIZ13" s="7"/>
      <c r="AJA13" s="7"/>
      <c r="AJB13" s="7"/>
      <c r="AJC13" s="7"/>
      <c r="AJD13" s="7"/>
      <c r="AJE13" s="7"/>
      <c r="AJF13" s="7"/>
      <c r="AJG13" s="7"/>
      <c r="AJH13" s="7"/>
      <c r="AJI13" s="7"/>
      <c r="AJJ13" s="7"/>
      <c r="AJK13" s="7"/>
      <c r="AJL13" s="7"/>
      <c r="AJM13" s="7"/>
      <c r="AJN13" s="7"/>
      <c r="AJO13" s="7"/>
      <c r="AJP13" s="7"/>
      <c r="AJQ13" s="7"/>
      <c r="AJR13" s="7"/>
      <c r="AJS13" s="7"/>
      <c r="AJT13" s="7"/>
      <c r="AJU13" s="7"/>
      <c r="AJV13" s="7"/>
      <c r="AJW13" s="7"/>
      <c r="AJX13" s="7"/>
      <c r="AJY13" s="7"/>
      <c r="AJZ13" s="7"/>
      <c r="AKA13" s="7"/>
      <c r="AKB13" s="7"/>
      <c r="AKC13" s="7"/>
      <c r="AKD13" s="7"/>
      <c r="AKE13" s="7"/>
      <c r="AKF13" s="7"/>
      <c r="AKG13" s="7"/>
      <c r="AKH13" s="7"/>
      <c r="AKI13" s="7"/>
      <c r="AKJ13" s="7"/>
      <c r="AKK13" s="7"/>
      <c r="AKL13" s="7"/>
      <c r="AKM13" s="7"/>
      <c r="AKN13" s="7"/>
      <c r="AKO13" s="7"/>
      <c r="AKP13" s="7"/>
      <c r="AKQ13" s="7"/>
      <c r="AKR13" s="7"/>
      <c r="AKS13" s="7"/>
      <c r="AKT13" s="7"/>
      <c r="AKU13" s="7"/>
      <c r="AKV13" s="7"/>
      <c r="AKW13" s="7"/>
      <c r="AKX13" s="7"/>
      <c r="AKY13" s="7"/>
      <c r="AKZ13" s="7"/>
      <c r="ALA13" s="7"/>
      <c r="ALB13" s="7"/>
      <c r="ALC13" s="7"/>
      <c r="ALD13" s="7"/>
      <c r="ALE13" s="7"/>
      <c r="ALF13" s="7"/>
      <c r="ALG13" s="7"/>
      <c r="ALH13" s="7"/>
      <c r="ALI13" s="7"/>
      <c r="ALJ13" s="7"/>
      <c r="ALK13" s="7"/>
      <c r="ALL13" s="7"/>
      <c r="ALM13" s="7"/>
      <c r="ALN13" s="7"/>
      <c r="ALO13" s="7"/>
      <c r="ALP13" s="7"/>
      <c r="ALQ13" s="7"/>
      <c r="ALR13" s="7"/>
      <c r="ALS13" s="7"/>
      <c r="ALT13" s="7"/>
      <c r="ALU13" s="7"/>
      <c r="ALV13" s="7"/>
      <c r="ALW13" s="7"/>
      <c r="ALX13" s="7"/>
      <c r="ALY13" s="7"/>
      <c r="ALZ13" s="7"/>
      <c r="AMA13" s="7"/>
      <c r="AMB13" s="7"/>
      <c r="AMC13" s="7"/>
      <c r="AMD13" s="7"/>
      <c r="AME13" s="6"/>
      <c r="AMF13" s="6"/>
      <c r="AMG13" s="6"/>
      <c r="AMH13" s="6"/>
      <c r="AMI13" s="6"/>
      <c r="AMJ13" s="6"/>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c r="AMA14" s="7"/>
      <c r="AMB14" s="7"/>
      <c r="AMC14" s="7"/>
      <c r="AMD14" s="7"/>
      <c r="AME14" s="6"/>
      <c r="AMF14" s="6"/>
      <c r="AMG14" s="6"/>
      <c r="AMH14" s="6"/>
      <c r="AMI14" s="6"/>
      <c r="AMJ14" s="6"/>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13"/>
      <c r="H15" s="56"/>
      <c r="I15" s="55"/>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6"/>
      <c r="AMF15" s="6"/>
      <c r="AMG15" s="6"/>
      <c r="AMH15" s="6"/>
      <c r="AMI15" s="6"/>
      <c r="AMJ15" s="6"/>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423</v>
      </c>
      <c r="F16" s="12"/>
      <c r="G16" s="19"/>
      <c r="H16" s="56"/>
      <c r="I16" s="55"/>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6"/>
      <c r="AMF16" s="6"/>
      <c r="AMG16" s="6"/>
      <c r="AMH16" s="6"/>
      <c r="AMI16" s="6"/>
      <c r="AMJ16" s="6"/>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423</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423</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0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16.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168">
      <c r="A51" s="86" t="str">
        <f>Criteres!B51</f>
        <v>Script</v>
      </c>
      <c r="B51" s="87" t="str">
        <f>Criteres!C51</f>
        <v>7.1</v>
      </c>
      <c r="C51" s="87" t="str">
        <f>Criteres!D51</f>
        <v>A</v>
      </c>
      <c r="D51" s="88" t="str">
        <f>Criteres!E51</f>
        <v>Chaque script est-il, si nécessaire, compatible avec les technologies d'assistance ?</v>
      </c>
      <c r="E51" s="13" t="s">
        <v>424</v>
      </c>
      <c r="F51" s="12"/>
      <c r="G51" s="114" t="s">
        <v>465</v>
      </c>
      <c r="H51" s="56"/>
      <c r="I51" s="1"/>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423</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14" t="s">
        <v>466</v>
      </c>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hidden="1" customHeight="1">
      <c r="A62" s="86" t="str">
        <f>Criteres!B62</f>
        <v>Eléments obligatoires</v>
      </c>
      <c r="B62" s="87" t="str">
        <f>Criteres!C62</f>
        <v>8.6</v>
      </c>
      <c r="C62" s="87" t="str">
        <f>Criteres!D62</f>
        <v>A</v>
      </c>
      <c r="D62" s="88" t="str">
        <f>Criteres!E62</f>
        <v>Pour chaque page web ayant un titre de page, ce titre est-il pertinent ?</v>
      </c>
      <c r="E62" s="13" t="s">
        <v>423</v>
      </c>
      <c r="F62" s="12"/>
      <c r="G62" s="19"/>
      <c r="H62" s="56"/>
      <c r="I62" s="55"/>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10"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54" t="s">
        <v>467</v>
      </c>
      <c r="H65" s="56"/>
      <c r="I65" s="127"/>
      <c r="J65" s="162">
        <v>1</v>
      </c>
    </row>
    <row r="66" spans="1:10"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10"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10"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10" ht="99.95" customHeight="1">
      <c r="A69" s="86" t="str">
        <f>Criteres!B69</f>
        <v>Structuration</v>
      </c>
      <c r="B69" s="87" t="str">
        <f>Criteres!C69</f>
        <v>9.3</v>
      </c>
      <c r="C69" s="87" t="str">
        <f>Criteres!D69</f>
        <v>A</v>
      </c>
      <c r="D69" s="88" t="str">
        <f>Criteres!E69</f>
        <v>Dans chaque page web, chaque liste est-elle correctement structurée ?</v>
      </c>
      <c r="E69" s="13" t="s">
        <v>424</v>
      </c>
      <c r="F69" s="12"/>
      <c r="G69" s="114" t="s">
        <v>468</v>
      </c>
      <c r="H69" s="56"/>
      <c r="I69" s="127"/>
    </row>
    <row r="70" spans="1:10"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10"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10"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10"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10"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10" ht="99.95"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424</v>
      </c>
      <c r="F75" s="12"/>
      <c r="G75" s="114" t="s">
        <v>469</v>
      </c>
      <c r="H75" s="56"/>
      <c r="I75" s="127"/>
    </row>
    <row r="76" spans="1:10"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10"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10"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10" ht="99.95"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424</v>
      </c>
      <c r="F79" s="12"/>
      <c r="G79" s="114" t="s">
        <v>470</v>
      </c>
      <c r="H79" s="56"/>
      <c r="I79" s="55"/>
    </row>
    <row r="80" spans="1:10"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10"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10"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10"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10"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10" ht="135.94999999999999"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424</v>
      </c>
      <c r="F85" s="12"/>
      <c r="G85" s="155" t="s">
        <v>471</v>
      </c>
      <c r="H85" s="56"/>
      <c r="I85" s="127"/>
      <c r="J85" s="162">
        <v>1</v>
      </c>
    </row>
    <row r="86" spans="1:10"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423</v>
      </c>
      <c r="F86" s="12"/>
      <c r="G86" s="19"/>
      <c r="H86" s="56"/>
      <c r="I86" s="55"/>
    </row>
    <row r="87" spans="1:10"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10"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10"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10"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10"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10" ht="99.95" hidden="1" customHeight="1">
      <c r="A92" s="86" t="str">
        <f>Criteres!B92</f>
        <v>Formulaires</v>
      </c>
      <c r="B92" s="87" t="str">
        <f>Criteres!C92</f>
        <v>11.1</v>
      </c>
      <c r="C92" s="87" t="str">
        <f>Criteres!D92</f>
        <v>A</v>
      </c>
      <c r="D92" s="88" t="str">
        <f>Criteres!E92</f>
        <v>Chaque champ de formulaire a-t-il une étiquette ?</v>
      </c>
      <c r="E92" s="13" t="s">
        <v>423</v>
      </c>
      <c r="F92" s="12"/>
      <c r="G92" s="19"/>
      <c r="H92" s="56"/>
      <c r="I92" s="55"/>
    </row>
    <row r="93" spans="1:10"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423</v>
      </c>
      <c r="F93" s="12"/>
      <c r="G93" s="19"/>
      <c r="H93" s="56"/>
      <c r="I93" s="55"/>
    </row>
    <row r="94" spans="1:10"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10"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423</v>
      </c>
      <c r="F95" s="12"/>
      <c r="G95" s="19"/>
      <c r="H95" s="56"/>
      <c r="I95" s="55"/>
    </row>
    <row r="96" spans="1:10"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423</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423</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423</v>
      </c>
      <c r="F98" s="12"/>
      <c r="G98" s="19"/>
      <c r="H98" s="56"/>
      <c r="I98" s="55"/>
    </row>
    <row r="99" spans="1:9" ht="32.1"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423</v>
      </c>
      <c r="F100" s="12"/>
      <c r="G100" s="19" t="s">
        <v>472</v>
      </c>
      <c r="H100" s="56"/>
      <c r="I100" s="127"/>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424</v>
      </c>
      <c r="F108" s="12"/>
      <c r="G108" s="114" t="s">
        <v>473</v>
      </c>
      <c r="H108" s="56"/>
      <c r="I108" s="127"/>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10"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10"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10" ht="157.5">
      <c r="A115" s="86" t="str">
        <f>Criteres!B115</f>
        <v>Navigation</v>
      </c>
      <c r="B115" s="87" t="str">
        <f>Criteres!C115</f>
        <v>12.8</v>
      </c>
      <c r="C115" s="87" t="str">
        <f>Criteres!D115</f>
        <v>A</v>
      </c>
      <c r="D115" s="88" t="str">
        <f>Criteres!E115</f>
        <v>Dans chaque page web, l'ordre de tabulation est-il cohérent ?</v>
      </c>
      <c r="E115" s="13" t="s">
        <v>424</v>
      </c>
      <c r="F115" s="12"/>
      <c r="G115" s="154" t="s">
        <v>474</v>
      </c>
      <c r="H115" s="56"/>
      <c r="I115" s="127"/>
      <c r="J115" s="162">
        <v>1</v>
      </c>
    </row>
    <row r="116" spans="1:10"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10"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10"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10"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10"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10"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10"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10"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10"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423</v>
      </c>
      <c r="F124" s="12"/>
      <c r="G124" s="19"/>
      <c r="H124" s="56"/>
      <c r="I124" s="55"/>
    </row>
    <row r="125" spans="1:10"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423</v>
      </c>
      <c r="F125" s="12"/>
      <c r="G125" s="19"/>
      <c r="H125" s="56"/>
      <c r="I125" s="55"/>
    </row>
    <row r="126" spans="1:10"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10"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10"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F137" s="7"/>
      <c r="G137" s="101"/>
      <c r="H137" s="7"/>
      <c r="I137" s="7"/>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F138" s="7"/>
      <c r="G138" s="101"/>
      <c r="H138" s="7"/>
      <c r="I138" s="7"/>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F139" s="7"/>
      <c r="G139" s="101"/>
      <c r="H139" s="7"/>
      <c r="I139" s="7"/>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F140" s="7"/>
      <c r="G140" s="101"/>
      <c r="H140" s="7"/>
      <c r="I140" s="7"/>
    </row>
  </sheetData>
  <autoFilter ref="A3:J140" xr:uid="{A388AB7C-E1C9-4EAB-BD1C-9D06EBECF386}">
    <filterColumn colId="6">
      <customFilters>
        <customFilter operator="notEqual" val=" "/>
      </customFilters>
    </filterColumn>
  </autoFilter>
  <mergeCells count="2">
    <mergeCell ref="A1:C1"/>
    <mergeCell ref="A2:C2"/>
  </mergeCells>
  <phoneticPr fontId="33" type="noConversion"/>
  <conditionalFormatting sqref="E4:E136">
    <cfRule type="cellIs" dxfId="514" priority="6" operator="equal">
      <formula>"c"</formula>
    </cfRule>
    <cfRule type="cellIs" dxfId="513" priority="7" operator="equal">
      <formula>"nc"</formula>
    </cfRule>
    <cfRule type="cellIs" dxfId="512" priority="8" operator="equal">
      <formula>"na"</formula>
    </cfRule>
    <cfRule type="cellIs" dxfId="511" priority="9" operator="equal">
      <formula>"nt"</formula>
    </cfRule>
  </conditionalFormatting>
  <conditionalFormatting sqref="F4:F136">
    <cfRule type="cellIs" dxfId="510" priority="5" operator="equal">
      <formula>"D"</formula>
    </cfRule>
  </conditionalFormatting>
  <conditionalFormatting sqref="E137:E140">
    <cfRule type="cellIs" dxfId="509" priority="1" operator="equal">
      <formula>"c"</formula>
    </cfRule>
    <cfRule type="cellIs" dxfId="508" priority="2" operator="equal">
      <formula>"nc"</formula>
    </cfRule>
    <cfRule type="cellIs" dxfId="507" priority="3" operator="equal">
      <formula>"na"</formula>
    </cfRule>
    <cfRule type="cellIs" dxfId="506" priority="4" operator="equal">
      <formula>"nt"</formula>
    </cfRule>
  </conditionalFormatting>
  <pageMargins left="0.7" right="0.7" top="0.75" bottom="0.75" header="0.3" footer="0.3"/>
  <pageSetup paperSize="9"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filterMode="1"/>
  <dimension ref="A1:AMJ140"/>
  <sheetViews>
    <sheetView zoomScaleNormal="100" workbookViewId="0">
      <pane xSplit="6" ySplit="3" topLeftCell="G62" activePane="bottomRight" state="frozen"/>
      <selection activeCell="J2" sqref="J2"/>
      <selection pane="topRight" activeCell="J2" sqref="J2"/>
      <selection pane="bottomLeft" activeCell="J2" sqref="J2"/>
      <selection pane="bottomRight" activeCell="J51" sqref="J51"/>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IF(LOOKUP(I1,Echantillon!A10:A67,Echantillon!B10:B67)&lt;&gt;0,LOOKUP(I1,Echantillon!A10:A67,Echantillon!B10:B67),"-")</f>
        <v>Liste de JO</v>
      </c>
      <c r="E1" s="117"/>
      <c r="F1" s="117"/>
      <c r="G1" s="117"/>
      <c r="H1" s="117"/>
      <c r="I1" s="75" t="s">
        <v>14</v>
      </c>
    </row>
    <row r="2" spans="1:1024" ht="51">
      <c r="A2" s="207" t="s">
        <v>458</v>
      </c>
      <c r="B2" s="207"/>
      <c r="C2" s="207"/>
      <c r="D2" s="120" t="str">
        <f>IF(LOOKUP(I1,Echantillon!A10:A67,Echantillon!C10:C67)&lt;&gt;0,LOOKUP(I1,Echantillon!A10:A67,Echantillon!C10:C67),"-")</f>
        <v>https://www.legifrance.gouv.fr/jorf/jo/period/?datePubli=02%2F04%2F2019+%3E+10%2F04%2F2019</v>
      </c>
      <c r="E2" s="118"/>
      <c r="F2" s="118"/>
      <c r="G2" s="118"/>
      <c r="H2" s="118"/>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customHeight="1">
      <c r="A14" s="86" t="str">
        <f>Criteres!B14</f>
        <v>Cadres</v>
      </c>
      <c r="B14" s="87" t="str">
        <f>Criteres!C14</f>
        <v>2.1</v>
      </c>
      <c r="C14" s="87" t="str">
        <f>Criteres!D14</f>
        <v>A</v>
      </c>
      <c r="D14" s="88" t="str">
        <f>Criteres!E14</f>
        <v>Chaque cadre a-t-il un titre de cadre ?</v>
      </c>
      <c r="E14" s="13" t="s">
        <v>423</v>
      </c>
      <c r="F14" s="12"/>
      <c r="G14" s="165" t="s">
        <v>475</v>
      </c>
      <c r="H14" s="56"/>
      <c r="I14" s="55" t="s">
        <v>476</v>
      </c>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customHeight="1">
      <c r="A51" s="86" t="str">
        <f>Criteres!B51</f>
        <v>Script</v>
      </c>
      <c r="B51" s="87" t="str">
        <f>Criteres!C51</f>
        <v>7.1</v>
      </c>
      <c r="C51" s="87" t="str">
        <f>Criteres!D51</f>
        <v>A</v>
      </c>
      <c r="D51" s="88" t="str">
        <f>Criteres!E51</f>
        <v>Chaque script est-il, si nécessaire, compatible avec les technologies d'assistance ?</v>
      </c>
      <c r="E51" s="13" t="s">
        <v>423</v>
      </c>
      <c r="F51" s="12"/>
      <c r="G51" s="166" t="s">
        <v>477</v>
      </c>
      <c r="H51" s="56"/>
      <c r="I51" s="55" t="s">
        <v>476</v>
      </c>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14" t="s">
        <v>478</v>
      </c>
      <c r="H62" s="56"/>
      <c r="I62" s="101"/>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424</v>
      </c>
      <c r="F65" s="12"/>
      <c r="G65" s="114" t="s">
        <v>479</v>
      </c>
      <c r="H65" s="56"/>
      <c r="I65" s="127"/>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424</v>
      </c>
      <c r="F73" s="12"/>
      <c r="G73" s="154" t="s">
        <v>480</v>
      </c>
      <c r="H73" s="56"/>
      <c r="I73" s="101" t="s">
        <v>476</v>
      </c>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423</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hidden="1"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423</v>
      </c>
      <c r="F124" s="12"/>
      <c r="G124" s="19"/>
      <c r="H124" s="56"/>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423</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06000000}">
    <filterColumn colId="2">
      <filters>
        <filter val="A"/>
        <filter val="AA"/>
      </filters>
    </filterColumn>
    <filterColumn colId="4">
      <filters>
        <filter val="C"/>
        <filter val="NC"/>
      </filters>
    </filterColumn>
    <filterColumn colId="6">
      <customFilters>
        <customFilter operator="notEqual" val=" "/>
      </customFilters>
    </filterColumn>
  </autoFilter>
  <mergeCells count="2">
    <mergeCell ref="A1:C1"/>
    <mergeCell ref="A2:C2"/>
  </mergeCells>
  <conditionalFormatting sqref="E4:E136">
    <cfRule type="cellIs" dxfId="505" priority="6" operator="equal">
      <formula>"c"</formula>
    </cfRule>
    <cfRule type="cellIs" dxfId="504" priority="7" operator="equal">
      <formula>"nc"</formula>
    </cfRule>
    <cfRule type="cellIs" dxfId="503" priority="8" operator="equal">
      <formula>"na"</formula>
    </cfRule>
    <cfRule type="cellIs" dxfId="502" priority="9" operator="equal">
      <formula>"nt"</formula>
    </cfRule>
  </conditionalFormatting>
  <conditionalFormatting sqref="F4:F136">
    <cfRule type="cellIs" dxfId="501" priority="5" operator="equal">
      <formula>"D"</formula>
    </cfRule>
  </conditionalFormatting>
  <conditionalFormatting sqref="E137:E140">
    <cfRule type="cellIs" dxfId="500" priority="1" operator="equal">
      <formula>"c"</formula>
    </cfRule>
    <cfRule type="cellIs" dxfId="499" priority="2" operator="equal">
      <formula>"nc"</formula>
    </cfRule>
    <cfRule type="cellIs" dxfId="498" priority="3" operator="equal">
      <formula>"na"</formula>
    </cfRule>
    <cfRule type="cellIs" dxfId="497" priority="4" operator="equal">
      <formula>"nt"</formula>
    </cfRule>
  </conditionalFormatting>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filterMode="1">
    <tabColor rgb="FFF2EBC7"/>
  </sheetPr>
  <dimension ref="A1:AMJ140"/>
  <sheetViews>
    <sheetView zoomScaleNormal="100" workbookViewId="0">
      <selection activeCell="J2" sqref="J2"/>
    </sheetView>
  </sheetViews>
  <sheetFormatPr baseColWidth="10" defaultColWidth="8.7109375" defaultRowHeight="15"/>
  <cols>
    <col min="1" max="1" width="15" style="77" customWidth="1"/>
    <col min="2" max="2" width="5.140625" style="84" customWidth="1"/>
    <col min="3" max="3" width="4.140625" style="84" customWidth="1"/>
    <col min="4" max="4" width="36.140625" style="85" customWidth="1"/>
    <col min="5" max="6" width="5.140625" style="7" customWidth="1"/>
    <col min="7" max="7" width="80.7109375" style="7" customWidth="1"/>
    <col min="8" max="8" width="36.140625" style="7" customWidth="1"/>
    <col min="9" max="9" width="31" style="7" customWidth="1"/>
    <col min="10" max="10" width="10.42578125" style="162" customWidth="1"/>
    <col min="11" max="1018" width="8.7109375" style="7"/>
    <col min="1019" max="16384" width="8.7109375" style="6"/>
  </cols>
  <sheetData>
    <row r="1" spans="1:1024">
      <c r="A1" s="206" t="s">
        <v>457</v>
      </c>
      <c r="B1" s="206"/>
      <c r="C1" s="206"/>
      <c r="D1" s="119" t="str">
        <f ca="1">IF(LOOKUP(I1,Echantillon!A10:A67,Echantillon!B10:B67)&lt;&gt;0,LOOKUP(I1,Echantillon!A10:A67,Echantillon!B10:B67),"-")</f>
        <v>Liste des tables du JO</v>
      </c>
      <c r="E1" s="117"/>
      <c r="F1" s="117"/>
      <c r="G1" s="117"/>
      <c r="H1" s="117"/>
      <c r="I1" s="75" t="str">
        <f ca="1">RIGHT(CELL("nomfichier",$A$2),LEN(CELL("nomfichier",$A$2))-SEARCH("]",CELL("nomfichier",$A$2)))</f>
        <v>P03</v>
      </c>
    </row>
    <row r="2" spans="1:1024" ht="38.25">
      <c r="A2" s="207" t="s">
        <v>458</v>
      </c>
      <c r="B2" s="207"/>
      <c r="C2" s="207"/>
      <c r="D2" s="120" t="str">
        <f ca="1">IF(LOOKUP(I1,Echantillon!A10:A67,Echantillon!C10:C67)&lt;&gt;0,LOOKUP(I1,Echantillon!A10:A67,Echantillon!C10:C67),"-")</f>
        <v>https://www.legifrance.gouv.fr/jorf/tb/year/?date-start=2011&amp;date-end=2015</v>
      </c>
      <c r="E2" s="118"/>
      <c r="F2" s="118"/>
      <c r="G2" s="118"/>
      <c r="H2" s="118"/>
      <c r="I2" s="52"/>
      <c r="J2" s="162">
        <f>SUM(J4:J140)</f>
        <v>0</v>
      </c>
    </row>
    <row r="3" spans="1:1024" s="89" customFormat="1" ht="69.95" customHeight="1">
      <c r="A3" s="47" t="s">
        <v>438</v>
      </c>
      <c r="B3" s="47" t="s">
        <v>128</v>
      </c>
      <c r="C3" s="47" t="s">
        <v>129</v>
      </c>
      <c r="D3" s="47" t="s">
        <v>130</v>
      </c>
      <c r="E3" s="47" t="s">
        <v>459</v>
      </c>
      <c r="F3" s="47" t="s">
        <v>460</v>
      </c>
      <c r="G3" s="49" t="s">
        <v>461</v>
      </c>
      <c r="H3" s="49" t="s">
        <v>462</v>
      </c>
      <c r="I3" s="49" t="s">
        <v>463</v>
      </c>
      <c r="J3" s="49" t="s">
        <v>639</v>
      </c>
      <c r="AME3" s="72"/>
      <c r="AMF3" s="72"/>
      <c r="AMG3" s="72"/>
      <c r="AMH3" s="72"/>
      <c r="AMI3" s="72"/>
      <c r="AMJ3" s="72"/>
    </row>
    <row r="4" spans="1:1024" s="7" customFormat="1" ht="99.95" hidden="1" customHeight="1">
      <c r="A4" s="86" t="str">
        <f>Criteres!B4</f>
        <v>Images</v>
      </c>
      <c r="B4" s="87" t="str">
        <f>Criteres!C4</f>
        <v>1.1</v>
      </c>
      <c r="C4" s="87" t="str">
        <f>Criteres!D4</f>
        <v>A</v>
      </c>
      <c r="D4" s="88" t="str">
        <f>Criteres!E4</f>
        <v>Chaque image porteuse d'information a-t-elle une alternative textuelle ?</v>
      </c>
      <c r="E4" s="13" t="s">
        <v>425</v>
      </c>
      <c r="F4" s="12"/>
      <c r="G4" s="111"/>
      <c r="H4" s="56"/>
      <c r="I4" s="57"/>
      <c r="J4" s="162"/>
      <c r="AME4" s="6"/>
      <c r="AMF4" s="6"/>
      <c r="AMG4" s="6"/>
      <c r="AMH4" s="6"/>
      <c r="AMI4" s="6"/>
      <c r="AMJ4" s="6"/>
    </row>
    <row r="5" spans="1:1024" s="7" customFormat="1" ht="99.95" hidden="1" customHeight="1">
      <c r="A5" s="86" t="str">
        <f>Criteres!B5</f>
        <v>Images</v>
      </c>
      <c r="B5" s="87" t="str">
        <f>Criteres!C5</f>
        <v>1.2</v>
      </c>
      <c r="C5" s="87" t="str">
        <f>Criteres!D5</f>
        <v>A</v>
      </c>
      <c r="D5" s="88" t="str">
        <f>Criteres!E5</f>
        <v>Chaque image de décoration est-elle correctement ignorée par les technologies d'assistance ?</v>
      </c>
      <c r="E5" s="13" t="s">
        <v>425</v>
      </c>
      <c r="F5" s="12"/>
      <c r="G5" s="19"/>
      <c r="H5" s="56"/>
      <c r="I5" s="55"/>
      <c r="J5" s="162"/>
      <c r="AME5" s="6"/>
      <c r="AMF5" s="6"/>
      <c r="AMG5" s="6"/>
      <c r="AMH5" s="6"/>
      <c r="AMI5" s="6"/>
      <c r="AMJ5" s="6"/>
    </row>
    <row r="6" spans="1:1024" s="7" customFormat="1" ht="99.95" hidden="1" customHeight="1">
      <c r="A6" s="86" t="str">
        <f>Criteres!B6</f>
        <v>Images</v>
      </c>
      <c r="B6" s="87" t="str">
        <f>Criteres!C6</f>
        <v>1.3</v>
      </c>
      <c r="C6" s="87" t="str">
        <f>Criteres!D6</f>
        <v>A</v>
      </c>
      <c r="D6" s="88" t="str">
        <f>Criteres!E6</f>
        <v>Pour chaque image porteuse d'information ayant une alternative textuelle, cette alternative est-elle pertinente (hors cas particuliers) ?</v>
      </c>
      <c r="E6" s="13" t="s">
        <v>425</v>
      </c>
      <c r="F6" s="12"/>
      <c r="G6" s="19"/>
      <c r="H6" s="56"/>
      <c r="I6" s="55"/>
      <c r="J6" s="162"/>
      <c r="AME6" s="6"/>
      <c r="AMF6" s="6"/>
      <c r="AMG6" s="6"/>
      <c r="AMH6" s="6"/>
      <c r="AMI6" s="6"/>
      <c r="AMJ6" s="6"/>
    </row>
    <row r="7" spans="1:1024" ht="99.95" hidden="1" customHeight="1">
      <c r="A7" s="86" t="str">
        <f>Criteres!B7</f>
        <v>Images</v>
      </c>
      <c r="B7" s="87" t="str">
        <f>Criteres!C7</f>
        <v>1.4</v>
      </c>
      <c r="C7" s="87" t="str">
        <f>Criteres!D7</f>
        <v>A</v>
      </c>
      <c r="D7" s="88" t="str">
        <f>Criteres!E7</f>
        <v>Pour chaque image utilisée comme CAPTCHA ou comme image-test, ayant une alternative textuelle, cette alternative permet-elle d'identifier la nature et la fonction de l'image ?</v>
      </c>
      <c r="E7" s="13" t="s">
        <v>425</v>
      </c>
      <c r="F7" s="12"/>
      <c r="G7" s="19"/>
      <c r="H7" s="56"/>
      <c r="I7" s="55"/>
    </row>
    <row r="8" spans="1:1024" ht="99.95" hidden="1" customHeight="1">
      <c r="A8" s="86" t="str">
        <f>Criteres!B8</f>
        <v>Images</v>
      </c>
      <c r="B8" s="87" t="str">
        <f>Criteres!C8</f>
        <v>1.5</v>
      </c>
      <c r="C8" s="87" t="str">
        <f>Criteres!D8</f>
        <v>A</v>
      </c>
      <c r="D8" s="88" t="str">
        <f>Criteres!E8</f>
        <v>Pour chaque image utilisée comme CAPTCHA, une solution d'accès alternatif au contenu ou à la fonction du CAPTCHA est-elle présente ?</v>
      </c>
      <c r="E8" s="13" t="s">
        <v>425</v>
      </c>
      <c r="F8" s="12"/>
      <c r="G8" s="19"/>
      <c r="H8" s="56"/>
      <c r="I8" s="55"/>
    </row>
    <row r="9" spans="1:1024" ht="99.95" hidden="1" customHeight="1">
      <c r="A9" s="86" t="str">
        <f>Criteres!B9</f>
        <v>Images</v>
      </c>
      <c r="B9" s="87" t="str">
        <f>Criteres!C9</f>
        <v>1.6</v>
      </c>
      <c r="C9" s="87" t="str">
        <f>Criteres!D9</f>
        <v>A</v>
      </c>
      <c r="D9" s="88" t="str">
        <f>Criteres!E9</f>
        <v>Chaque image porteuse d'information a-t-elle, si nécessaire, une description détaillée ?</v>
      </c>
      <c r="E9" s="13" t="s">
        <v>425</v>
      </c>
      <c r="F9" s="12"/>
      <c r="G9" s="19"/>
      <c r="H9" s="56"/>
      <c r="I9" s="55"/>
    </row>
    <row r="10" spans="1:1024" ht="99.95" hidden="1" customHeight="1">
      <c r="A10" s="86" t="str">
        <f>Criteres!B10</f>
        <v>Images</v>
      </c>
      <c r="B10" s="87" t="str">
        <f>Criteres!C10</f>
        <v>1.7</v>
      </c>
      <c r="C10" s="87" t="str">
        <f>Criteres!D10</f>
        <v>A</v>
      </c>
      <c r="D10" s="88" t="str">
        <f>Criteres!E10</f>
        <v>Pour chaque image porteuse d'information ayant une description détaillée, cette description est-elle pertinente ?</v>
      </c>
      <c r="E10" s="13" t="s">
        <v>425</v>
      </c>
      <c r="F10" s="12"/>
      <c r="G10" s="19"/>
      <c r="H10" s="56"/>
      <c r="I10" s="55"/>
    </row>
    <row r="11" spans="1:1024" ht="99.95" hidden="1" customHeight="1">
      <c r="A11" s="86" t="str">
        <f>Criteres!B11</f>
        <v>Images</v>
      </c>
      <c r="B11" s="87" t="str">
        <f>Criteres!C11</f>
        <v>1.8</v>
      </c>
      <c r="C11" s="87" t="str">
        <f>Criteres!D11</f>
        <v>AA</v>
      </c>
      <c r="D11" s="88" t="str">
        <f>Criteres!E11</f>
        <v>Chaque image texte porteuse d'information, en l'absence d'un mécanisme de remplacement, doit si possible être remplacée par du texte stylé. Cette règle est-elle respectée (hors cas particuliers) ?</v>
      </c>
      <c r="E11" s="13" t="s">
        <v>425</v>
      </c>
      <c r="F11" s="12"/>
      <c r="G11" s="19"/>
      <c r="H11" s="56"/>
      <c r="I11" s="55"/>
    </row>
    <row r="12" spans="1:1024" ht="99.95" hidden="1" customHeight="1">
      <c r="A12" s="86" t="str">
        <f>Criteres!B12</f>
        <v>Images</v>
      </c>
      <c r="B12" s="87" t="str">
        <f>Criteres!C12</f>
        <v>1.9</v>
      </c>
      <c r="C12" s="87" t="str">
        <f>Criteres!D12</f>
        <v>A</v>
      </c>
      <c r="D12" s="88" t="str">
        <f>Criteres!E12</f>
        <v>Chaque légende d'image est-elle, si nécessaire, correctement reliée à l'image correspondante ?</v>
      </c>
      <c r="E12" s="13" t="s">
        <v>425</v>
      </c>
      <c r="F12" s="12"/>
      <c r="G12" s="19"/>
      <c r="H12" s="56"/>
      <c r="I12" s="55"/>
    </row>
    <row r="13" spans="1:1024" ht="99.95" hidden="1" customHeight="1">
      <c r="A13" s="86" t="str">
        <f>Criteres!B13</f>
        <v>Images</v>
      </c>
      <c r="B13" s="87" t="str">
        <f>Criteres!C13</f>
        <v>1.10</v>
      </c>
      <c r="C13" s="87" t="str">
        <f>Criteres!D13</f>
        <v>AAA</v>
      </c>
      <c r="D13" s="88" t="str">
        <f>Criteres!E13</f>
        <v>Chaque image texte porteuse d'information, doit si possible être remplacée par du texte stylé. Cette règle est-elle respectée (hors cas particuliers) ?</v>
      </c>
      <c r="E13" s="13" t="s">
        <v>464</v>
      </c>
      <c r="F13" s="12"/>
      <c r="G13" s="19"/>
      <c r="H13" s="56"/>
      <c r="I13" s="55"/>
    </row>
    <row r="14" spans="1:1024" ht="99.95" hidden="1" customHeight="1">
      <c r="A14" s="86" t="str">
        <f>Criteres!B14</f>
        <v>Cadres</v>
      </c>
      <c r="B14" s="87" t="str">
        <f>Criteres!C14</f>
        <v>2.1</v>
      </c>
      <c r="C14" s="87" t="str">
        <f>Criteres!D14</f>
        <v>A</v>
      </c>
      <c r="D14" s="88" t="str">
        <f>Criteres!E14</f>
        <v>Chaque cadre a-t-il un titre de cadre ?</v>
      </c>
      <c r="E14" s="13" t="s">
        <v>425</v>
      </c>
      <c r="F14" s="12"/>
      <c r="G14" s="19"/>
      <c r="H14" s="56"/>
      <c r="I14" s="55"/>
    </row>
    <row r="15" spans="1:1024" ht="99.95" hidden="1" customHeight="1">
      <c r="A15" s="86" t="str">
        <f>Criteres!B15</f>
        <v>Cadres</v>
      </c>
      <c r="B15" s="87" t="str">
        <f>Criteres!C15</f>
        <v>2.2</v>
      </c>
      <c r="C15" s="87" t="str">
        <f>Criteres!D15</f>
        <v>A</v>
      </c>
      <c r="D15" s="88" t="str">
        <f>Criteres!E15</f>
        <v>Pour chaque cadre ayant un titre de cadre, ce titre de cadre est-il pertinent ?</v>
      </c>
      <c r="E15" s="13" t="s">
        <v>425</v>
      </c>
      <c r="F15" s="12"/>
      <c r="G15" s="19"/>
      <c r="H15" s="56"/>
      <c r="I15" s="55"/>
    </row>
    <row r="16" spans="1:1024" ht="99.95" hidden="1" customHeight="1">
      <c r="A16" s="86" t="str">
        <f>Criteres!B16</f>
        <v>Couleurs</v>
      </c>
      <c r="B16" s="87" t="str">
        <f>Criteres!C16</f>
        <v>3.1</v>
      </c>
      <c r="C16" s="87" t="str">
        <f>Criteres!D16</f>
        <v>A</v>
      </c>
      <c r="D16" s="88" t="str">
        <f>Criteres!E16</f>
        <v>Dans chaque page web, l'information ne doit pas être donnée uniquement par la couleur. Cette règle est-elle respectée ?</v>
      </c>
      <c r="E16" s="13" t="s">
        <v>425</v>
      </c>
      <c r="F16" s="12"/>
      <c r="G16" s="19"/>
      <c r="H16" s="56"/>
      <c r="I16" s="55"/>
    </row>
    <row r="17" spans="1:9" ht="99.95" hidden="1" customHeight="1">
      <c r="A17" s="86" t="str">
        <f>Criteres!B17</f>
        <v>Couleurs</v>
      </c>
      <c r="B17" s="87" t="str">
        <f>Criteres!C17</f>
        <v>3.2</v>
      </c>
      <c r="C17" s="87" t="str">
        <f>Criteres!D17</f>
        <v>AA</v>
      </c>
      <c r="D17" s="88" t="str">
        <f>Criteres!E17</f>
        <v>Dans chaque page web, le contraste entre la couleur du texte et la couleur de son arrière-plan est-il suffisamment élevé (hors cas particuliers) ?</v>
      </c>
      <c r="E17" s="13" t="s">
        <v>425</v>
      </c>
      <c r="F17" s="12"/>
      <c r="G17" s="19"/>
      <c r="H17" s="56"/>
      <c r="I17" s="55"/>
    </row>
    <row r="18" spans="1:9" ht="99.95" hidden="1" customHeight="1">
      <c r="A18" s="86" t="str">
        <f>Criteres!B18</f>
        <v>Couleurs</v>
      </c>
      <c r="B18" s="87" t="str">
        <f>Criteres!C18</f>
        <v>3.3</v>
      </c>
      <c r="C18" s="87" t="str">
        <f>Criteres!D18</f>
        <v>A</v>
      </c>
      <c r="D18" s="88" t="str">
        <f>Criteres!E18</f>
        <v>Dans chaque page web, les couleurs utilisées dans les composants d'interface ou les éléments graphiques porteurs d'informations sont-elles suffisamment contrastées (hors cas particuliers ) ?</v>
      </c>
      <c r="E18" s="13" t="s">
        <v>425</v>
      </c>
      <c r="F18" s="12"/>
      <c r="G18" s="19"/>
      <c r="H18" s="56"/>
      <c r="I18" s="55"/>
    </row>
    <row r="19" spans="1:9" ht="99.95" hidden="1" customHeight="1">
      <c r="A19" s="86" t="str">
        <f>Criteres!B19</f>
        <v>Couleurs</v>
      </c>
      <c r="B19" s="87" t="str">
        <f>Criteres!C19</f>
        <v>3.4</v>
      </c>
      <c r="C19" s="87" t="str">
        <f>Criteres!D19</f>
        <v>AAA</v>
      </c>
      <c r="D19" s="88" t="str">
        <f>Criteres!E19</f>
        <v>Dans chaque page Web, le contraste entre la couleur du texte et la couleur de son arrière-plan est-il amélioré (hors cas particuliers) ?</v>
      </c>
      <c r="E19" s="13" t="s">
        <v>464</v>
      </c>
      <c r="F19" s="12"/>
      <c r="G19" s="19"/>
      <c r="H19" s="56"/>
      <c r="I19" s="55"/>
    </row>
    <row r="20" spans="1:9" ht="99.95" hidden="1" customHeight="1">
      <c r="A20" s="86" t="str">
        <f>Criteres!B20</f>
        <v>Multimédia</v>
      </c>
      <c r="B20" s="87" t="str">
        <f>Criteres!C20</f>
        <v>4.1</v>
      </c>
      <c r="C20" s="87" t="str">
        <f>Criteres!D20</f>
        <v>A</v>
      </c>
      <c r="D20" s="88" t="str">
        <f>Criteres!E20</f>
        <v>Chaque média temporel pré-enregistré a-t-il, si nécessaire, une transcription textuelle ou une audiodescription (hors cas particuliers) ?</v>
      </c>
      <c r="E20" s="13" t="s">
        <v>425</v>
      </c>
      <c r="F20" s="12"/>
      <c r="G20" s="19"/>
      <c r="H20" s="56"/>
      <c r="I20" s="55"/>
    </row>
    <row r="21" spans="1:9" ht="99.95" hidden="1" customHeight="1">
      <c r="A21" s="86" t="str">
        <f>Criteres!B21</f>
        <v>Multimédia</v>
      </c>
      <c r="B21" s="87" t="str">
        <f>Criteres!C21</f>
        <v>4.2</v>
      </c>
      <c r="C21" s="87" t="str">
        <f>Criteres!D21</f>
        <v>A</v>
      </c>
      <c r="D21" s="88" t="str">
        <f>Criteres!E21</f>
        <v>Pour chaque média temporel pré-enregistré ayant une transcription textuelle ou une audiodescription synchronisée, celles-ci sont-elles pertinentes (hors cas particuliers) ?</v>
      </c>
      <c r="E21" s="13" t="s">
        <v>425</v>
      </c>
      <c r="F21" s="12"/>
      <c r="G21" s="19"/>
      <c r="H21" s="56"/>
      <c r="I21" s="55"/>
    </row>
    <row r="22" spans="1:9" ht="99.95" hidden="1" customHeight="1">
      <c r="A22" s="86" t="str">
        <f>Criteres!B22</f>
        <v>Multimédia</v>
      </c>
      <c r="B22" s="87" t="str">
        <f>Criteres!C22</f>
        <v>4.3</v>
      </c>
      <c r="C22" s="87" t="str">
        <f>Criteres!D22</f>
        <v>A</v>
      </c>
      <c r="D22" s="88" t="str">
        <f>Criteres!E22</f>
        <v>Chaque média temporel synchronisé pré-enregistré a-t-il, si nécessaire, des sous-titres synchronisés (hors cas particuliers) ?</v>
      </c>
      <c r="E22" s="13" t="s">
        <v>425</v>
      </c>
      <c r="F22" s="12"/>
      <c r="G22" s="19"/>
      <c r="H22" s="56"/>
      <c r="I22" s="55"/>
    </row>
    <row r="23" spans="1:9" ht="99.95" hidden="1" customHeight="1">
      <c r="A23" s="86" t="str">
        <f>Criteres!B23</f>
        <v>Multimédia</v>
      </c>
      <c r="B23" s="87" t="str">
        <f>Criteres!C23</f>
        <v>4.4</v>
      </c>
      <c r="C23" s="87" t="str">
        <f>Criteres!D23</f>
        <v>A</v>
      </c>
      <c r="D23" s="88" t="str">
        <f>Criteres!E23</f>
        <v>Pour chaque média temporel synchronisé pré-enregistré ayant des sous-titres synchronisés, ces sous-titres sont-ils pertinents ?</v>
      </c>
      <c r="E23" s="13" t="s">
        <v>425</v>
      </c>
      <c r="F23" s="12"/>
      <c r="G23" s="19"/>
      <c r="H23" s="56"/>
      <c r="I23" s="55"/>
    </row>
    <row r="24" spans="1:9" ht="99.95" hidden="1" customHeight="1">
      <c r="A24" s="86" t="str">
        <f>Criteres!B24</f>
        <v>Multimédia</v>
      </c>
      <c r="B24" s="87" t="str">
        <f>Criteres!C24</f>
        <v>4.5</v>
      </c>
      <c r="C24" s="87" t="str">
        <f>Criteres!D24</f>
        <v>AA</v>
      </c>
      <c r="D24" s="88" t="str">
        <f>Criteres!E24</f>
        <v>Chaque média temporel pré-enregistré a-t-il, si nécessaire, une audiodescription synchronisée (hors cas particuliers) ?</v>
      </c>
      <c r="E24" s="13" t="s">
        <v>425</v>
      </c>
      <c r="F24" s="12"/>
      <c r="G24" s="19"/>
      <c r="H24" s="56"/>
      <c r="I24" s="55"/>
    </row>
    <row r="25" spans="1:9" ht="99.95" hidden="1" customHeight="1">
      <c r="A25" s="86" t="str">
        <f>Criteres!B25</f>
        <v>Multimédia</v>
      </c>
      <c r="B25" s="87" t="str">
        <f>Criteres!C25</f>
        <v>4.6</v>
      </c>
      <c r="C25" s="87" t="str">
        <f>Criteres!D25</f>
        <v>AA</v>
      </c>
      <c r="D25" s="88" t="str">
        <f>Criteres!E25</f>
        <v>Pour chaque média temporel pré-enregistré ayant une audiodescription synchronisée, celle-ci est-elle pertinente ?</v>
      </c>
      <c r="E25" s="13" t="s">
        <v>425</v>
      </c>
      <c r="F25" s="12"/>
      <c r="G25" s="19"/>
      <c r="H25" s="56"/>
      <c r="I25" s="55"/>
    </row>
    <row r="26" spans="1:9" ht="99.95" hidden="1" customHeight="1">
      <c r="A26" s="86" t="str">
        <f>Criteres!B26</f>
        <v>Multimédia</v>
      </c>
      <c r="B26" s="87" t="str">
        <f>Criteres!C26</f>
        <v>4.7</v>
      </c>
      <c r="C26" s="87" t="str">
        <f>Criteres!D26</f>
        <v>A</v>
      </c>
      <c r="D26" s="88" t="str">
        <f>Criteres!E26</f>
        <v>Chaque média temporel est-il clairement identifiable (hors cas particuliers) ?</v>
      </c>
      <c r="E26" s="13" t="s">
        <v>425</v>
      </c>
      <c r="F26" s="12"/>
      <c r="G26" s="19"/>
      <c r="H26" s="56"/>
      <c r="I26" s="55"/>
    </row>
    <row r="27" spans="1:9" ht="99.95" hidden="1" customHeight="1">
      <c r="A27" s="86" t="str">
        <f>Criteres!B27</f>
        <v>Multimédia</v>
      </c>
      <c r="B27" s="87" t="str">
        <f>Criteres!C27</f>
        <v>4.8</v>
      </c>
      <c r="C27" s="87" t="str">
        <f>Criteres!D27</f>
        <v>A</v>
      </c>
      <c r="D27" s="88" t="str">
        <f>Criteres!E27</f>
        <v>Chaque média non temporel a-t-il, si nécessaire, une alternative (hors cas particuliers) ?</v>
      </c>
      <c r="E27" s="13" t="s">
        <v>425</v>
      </c>
      <c r="F27" s="12"/>
      <c r="G27" s="19"/>
      <c r="H27" s="56"/>
      <c r="I27" s="55"/>
    </row>
    <row r="28" spans="1:9" ht="99.95" hidden="1" customHeight="1">
      <c r="A28" s="86" t="str">
        <f>Criteres!B28</f>
        <v>Multimédia</v>
      </c>
      <c r="B28" s="87" t="str">
        <f>Criteres!C28</f>
        <v>4.9</v>
      </c>
      <c r="C28" s="87" t="str">
        <f>Criteres!D28</f>
        <v>A</v>
      </c>
      <c r="D28" s="88" t="str">
        <f>Criteres!E28</f>
        <v>Pour chaque média non temporel ayant une alternative, cette alternative est-elle pertinente ?</v>
      </c>
      <c r="E28" s="13" t="s">
        <v>425</v>
      </c>
      <c r="F28" s="12"/>
      <c r="G28" s="19"/>
      <c r="H28" s="56"/>
      <c r="I28" s="55"/>
    </row>
    <row r="29" spans="1:9" ht="99.95" hidden="1" customHeight="1">
      <c r="A29" s="86" t="str">
        <f>Criteres!B29</f>
        <v>Multimédia</v>
      </c>
      <c r="B29" s="87" t="str">
        <f>Criteres!C29</f>
        <v>4.10</v>
      </c>
      <c r="C29" s="87" t="str">
        <f>Criteres!D29</f>
        <v>A</v>
      </c>
      <c r="D29" s="88" t="str">
        <f>Criteres!E29</f>
        <v>Chaque son déclenché automatiquement est-il contrôlable par l'utilisateur ?</v>
      </c>
      <c r="E29" s="13" t="s">
        <v>425</v>
      </c>
      <c r="F29" s="12"/>
      <c r="G29" s="19"/>
      <c r="H29" s="56"/>
      <c r="I29" s="55"/>
    </row>
    <row r="30" spans="1:9" ht="99.95" hidden="1" customHeight="1">
      <c r="A30" s="86" t="str">
        <f>Criteres!B30</f>
        <v>Multimédia</v>
      </c>
      <c r="B30" s="87" t="str">
        <f>Criteres!C30</f>
        <v>4.11</v>
      </c>
      <c r="C30" s="87" t="str">
        <f>Criteres!D30</f>
        <v>A</v>
      </c>
      <c r="D30" s="88" t="str">
        <f>Criteres!E30</f>
        <v>La consultation de chaque média temporel est-elle, si nécessaire, contrôlable par le clavier et tout dispositif de pointage ?</v>
      </c>
      <c r="E30" s="13" t="s">
        <v>425</v>
      </c>
      <c r="F30" s="12"/>
      <c r="G30" s="19"/>
      <c r="H30" s="56"/>
      <c r="I30" s="55"/>
    </row>
    <row r="31" spans="1:9" ht="99.95" hidden="1" customHeight="1">
      <c r="A31" s="86" t="str">
        <f>Criteres!B31</f>
        <v>Multimédia</v>
      </c>
      <c r="B31" s="87" t="str">
        <f>Criteres!C31</f>
        <v>4.12</v>
      </c>
      <c r="C31" s="87" t="str">
        <f>Criteres!D31</f>
        <v>A</v>
      </c>
      <c r="D31" s="88" t="str">
        <f>Criteres!E31</f>
        <v>La consultation de chaque média non temporel est-elle contrôlable par le clavier et tout dispositif de pointage ?</v>
      </c>
      <c r="E31" s="13" t="s">
        <v>425</v>
      </c>
      <c r="F31" s="12"/>
      <c r="G31" s="19"/>
      <c r="H31" s="56"/>
      <c r="I31" s="55"/>
    </row>
    <row r="32" spans="1:9" ht="99.95" hidden="1" customHeight="1">
      <c r="A32" s="86" t="str">
        <f>Criteres!B32</f>
        <v>Multimédia</v>
      </c>
      <c r="B32" s="87" t="str">
        <f>Criteres!C32</f>
        <v>4.13</v>
      </c>
      <c r="C32" s="87" t="str">
        <f>Criteres!D32</f>
        <v>A</v>
      </c>
      <c r="D32" s="88" t="str">
        <f>Criteres!E32</f>
        <v>Chaque média temporel et non temporel est-il compatible avec les technologies d'assistance (hors cas particuliers) ?</v>
      </c>
      <c r="E32" s="13" t="s">
        <v>425</v>
      </c>
      <c r="F32" s="12"/>
      <c r="G32" s="19"/>
      <c r="H32" s="56"/>
      <c r="I32" s="55"/>
    </row>
    <row r="33" spans="1:9" ht="99.95" hidden="1" customHeight="1">
      <c r="A33" s="86" t="str">
        <f>Criteres!B33</f>
        <v>Multimédia</v>
      </c>
      <c r="B33" s="87" t="str">
        <f>Criteres!C33</f>
        <v>4.14</v>
      </c>
      <c r="C33" s="87" t="str">
        <f>Criteres!D33</f>
        <v>AAA</v>
      </c>
      <c r="D33" s="88" t="str">
        <f>Criteres!E33</f>
        <v>Chaque média temporel pré-enregistré a-t-il, si nécessaire, une interprétation en langue des signes (hors cas particuliers) ?</v>
      </c>
      <c r="E33" s="13" t="s">
        <v>464</v>
      </c>
      <c r="F33" s="12"/>
      <c r="G33" s="19"/>
      <c r="H33" s="56"/>
      <c r="I33" s="55"/>
    </row>
    <row r="34" spans="1:9" ht="99.95" hidden="1" customHeight="1">
      <c r="A34" s="86" t="str">
        <f>Criteres!B34</f>
        <v>Multimédia</v>
      </c>
      <c r="B34" s="87" t="str">
        <f>Criteres!C34</f>
        <v>4.15</v>
      </c>
      <c r="C34" s="87" t="str">
        <f>Criteres!D34</f>
        <v>AAA</v>
      </c>
      <c r="D34" s="88" t="str">
        <f>Criteres!E34</f>
        <v>Pour chaque média temporel pré-enregistré ayant une interprétation en langue des signes, celle-ci est-elle pertinente ?</v>
      </c>
      <c r="E34" s="13" t="s">
        <v>464</v>
      </c>
      <c r="F34" s="12"/>
      <c r="G34" s="19"/>
      <c r="H34" s="56"/>
      <c r="I34" s="55"/>
    </row>
    <row r="35" spans="1:9" ht="99.95" hidden="1" customHeight="1">
      <c r="A35" s="86" t="str">
        <f>Criteres!B35</f>
        <v>Multimédia</v>
      </c>
      <c r="B35" s="87" t="str">
        <f>Criteres!C35</f>
        <v>4.16</v>
      </c>
      <c r="C35" s="87" t="str">
        <f>Criteres!D35</f>
        <v>AAA</v>
      </c>
      <c r="D35" s="88" t="str">
        <f>Criteres!E35</f>
        <v>Chaque média temporel pré-enregistré a-t-il, si nécessaire, une audio-description étendue synchronisée (hors cas particuliers) ?</v>
      </c>
      <c r="E35" s="13" t="s">
        <v>464</v>
      </c>
      <c r="F35" s="12"/>
      <c r="G35" s="19"/>
      <c r="H35" s="56"/>
      <c r="I35" s="55"/>
    </row>
    <row r="36" spans="1:9" ht="99.95" hidden="1" customHeight="1">
      <c r="A36" s="86" t="str">
        <f>Criteres!B36</f>
        <v>Multimédia</v>
      </c>
      <c r="B36" s="87" t="str">
        <f>Criteres!C36</f>
        <v>4.17</v>
      </c>
      <c r="C36" s="87" t="str">
        <f>Criteres!D36</f>
        <v>AAA</v>
      </c>
      <c r="D36" s="88" t="str">
        <f>Criteres!E36</f>
        <v>Pour chaque média temporel pré-enregistré ayant une audio-description étendue synchronisée, celle-ci est-elle pertinente ?</v>
      </c>
      <c r="E36" s="13" t="s">
        <v>464</v>
      </c>
      <c r="F36" s="12"/>
      <c r="G36" s="19"/>
      <c r="H36" s="56"/>
      <c r="I36" s="55"/>
    </row>
    <row r="37" spans="1:9" ht="99.95" hidden="1" customHeight="1">
      <c r="A37" s="86" t="str">
        <f>Criteres!B37</f>
        <v>Multimédia</v>
      </c>
      <c r="B37" s="87" t="str">
        <f>Criteres!C37</f>
        <v>4.18</v>
      </c>
      <c r="C37" s="87" t="str">
        <f>Criteres!D37</f>
        <v>AAA</v>
      </c>
      <c r="D37" s="88" t="str">
        <f>Criteres!E37</f>
        <v>Chaque média temporel synchronisé ou seulement vidéo a-t-il, si nécessaire, une transcription textuelle (hors cas particuliers) ?</v>
      </c>
      <c r="E37" s="13" t="s">
        <v>464</v>
      </c>
      <c r="F37" s="12"/>
      <c r="G37" s="19"/>
      <c r="H37" s="56"/>
      <c r="I37" s="55"/>
    </row>
    <row r="38" spans="1:9" ht="99.95" hidden="1" customHeight="1">
      <c r="A38" s="86" t="str">
        <f>Criteres!B38</f>
        <v>Multimédia</v>
      </c>
      <c r="B38" s="87" t="str">
        <f>Criteres!C38</f>
        <v>4.19</v>
      </c>
      <c r="C38" s="87" t="str">
        <f>Criteres!D38</f>
        <v>AAA</v>
      </c>
      <c r="D38" s="88" t="str">
        <f>Criteres!E38</f>
        <v>Pour chaque média temporel synchronisé ou seulement vidéo, ayant une transcription textuelle, celle-ci est-elle pertinente ?</v>
      </c>
      <c r="E38" s="13" t="s">
        <v>464</v>
      </c>
      <c r="F38" s="12"/>
      <c r="G38" s="19"/>
      <c r="H38" s="56"/>
      <c r="I38" s="55"/>
    </row>
    <row r="39" spans="1:9" ht="99.95" hidden="1" customHeight="1">
      <c r="A39" s="86" t="str">
        <f>Criteres!B39</f>
        <v>Multimédia</v>
      </c>
      <c r="B39" s="87" t="str">
        <f>Criteres!C39</f>
        <v>4.20</v>
      </c>
      <c r="C39" s="87" t="str">
        <f>Criteres!D39</f>
        <v>AAA</v>
      </c>
      <c r="D39" s="88" t="str">
        <f>Criteres!E39</f>
        <v>Pour chaque média temporel seulement audio pré-enregistré, les dialogues sont-ils suffisamment audibles (hors cas particuliers) ?</v>
      </c>
      <c r="E39" s="13" t="s">
        <v>464</v>
      </c>
      <c r="F39" s="12"/>
      <c r="G39" s="19"/>
      <c r="H39" s="56"/>
      <c r="I39" s="55"/>
    </row>
    <row r="40" spans="1:9" ht="99.95" hidden="1" customHeight="1">
      <c r="A40" s="86" t="str">
        <f>Criteres!B40</f>
        <v>Tableaux</v>
      </c>
      <c r="B40" s="87" t="str">
        <f>Criteres!C40</f>
        <v>5.1</v>
      </c>
      <c r="C40" s="87" t="str">
        <f>Criteres!D40</f>
        <v>A</v>
      </c>
      <c r="D40" s="88" t="str">
        <f>Criteres!E40</f>
        <v>Chaque tableau de données complexe a-t-il un résumé ?</v>
      </c>
      <c r="E40" s="13" t="s">
        <v>425</v>
      </c>
      <c r="F40" s="12"/>
      <c r="G40" s="19"/>
      <c r="H40" s="56"/>
      <c r="I40" s="55"/>
    </row>
    <row r="41" spans="1:9" ht="99.95" hidden="1" customHeight="1">
      <c r="A41" s="86" t="str">
        <f>Criteres!B41</f>
        <v>Tableaux</v>
      </c>
      <c r="B41" s="87" t="str">
        <f>Criteres!C41</f>
        <v>5.2</v>
      </c>
      <c r="C41" s="87" t="str">
        <f>Criteres!D41</f>
        <v>A</v>
      </c>
      <c r="D41" s="88" t="str">
        <f>Criteres!E41</f>
        <v>Pour chaque tableau de données complexe ayant un résumé, celui-ci est-il pertinent ?</v>
      </c>
      <c r="E41" s="13" t="s">
        <v>425</v>
      </c>
      <c r="F41" s="12"/>
      <c r="G41" s="19"/>
      <c r="H41" s="56"/>
      <c r="I41" s="55"/>
    </row>
    <row r="42" spans="1:9" ht="99.95" hidden="1" customHeight="1">
      <c r="A42" s="86" t="str">
        <f>Criteres!B42</f>
        <v>Tableaux</v>
      </c>
      <c r="B42" s="87" t="str">
        <f>Criteres!C42</f>
        <v>5.3</v>
      </c>
      <c r="C42" s="87" t="str">
        <f>Criteres!D42</f>
        <v>A</v>
      </c>
      <c r="D42" s="88" t="str">
        <f>Criteres!E42</f>
        <v>Pour chaque tableau de mise en forme, le contenu linéarisé reste-t-il compréhensible (hors cas particuliers) ?</v>
      </c>
      <c r="E42" s="13" t="s">
        <v>425</v>
      </c>
      <c r="F42" s="12"/>
      <c r="G42" s="19"/>
      <c r="H42" s="58"/>
      <c r="I42" s="55"/>
    </row>
    <row r="43" spans="1:9" ht="99.95" hidden="1" customHeight="1">
      <c r="A43" s="86" t="str">
        <f>Criteres!B43</f>
        <v>Tableaux</v>
      </c>
      <c r="B43" s="87" t="str">
        <f>Criteres!C43</f>
        <v>5.4</v>
      </c>
      <c r="C43" s="87" t="str">
        <f>Criteres!D43</f>
        <v>A</v>
      </c>
      <c r="D43" s="88" t="str">
        <f>Criteres!E43</f>
        <v>Pour chaque tableau de données ayant un titre, le titre est-il correctement associé au tableau de données ?</v>
      </c>
      <c r="E43" s="13" t="s">
        <v>425</v>
      </c>
      <c r="F43" s="12"/>
      <c r="G43" s="19"/>
      <c r="H43" s="56"/>
      <c r="I43" s="55"/>
    </row>
    <row r="44" spans="1:9" ht="99.95" hidden="1" customHeight="1">
      <c r="A44" s="86" t="str">
        <f>Criteres!B44</f>
        <v>Tableaux</v>
      </c>
      <c r="B44" s="87" t="str">
        <f>Criteres!C44</f>
        <v>5.5</v>
      </c>
      <c r="C44" s="87" t="str">
        <f>Criteres!D44</f>
        <v>A</v>
      </c>
      <c r="D44" s="88" t="str">
        <f>Criteres!E44</f>
        <v>Pour chaque tableau de données ayant un titre, celui-ci est-il pertinent ?</v>
      </c>
      <c r="E44" s="13" t="s">
        <v>425</v>
      </c>
      <c r="F44" s="12"/>
      <c r="G44" s="19"/>
      <c r="H44" s="56"/>
      <c r="I44" s="55"/>
    </row>
    <row r="45" spans="1:9" ht="99.95" hidden="1" customHeight="1">
      <c r="A45" s="86" t="str">
        <f>Criteres!B45</f>
        <v>Tableaux</v>
      </c>
      <c r="B45" s="87" t="str">
        <f>Criteres!C45</f>
        <v>5.6</v>
      </c>
      <c r="C45" s="87" t="str">
        <f>Criteres!D45</f>
        <v>A</v>
      </c>
      <c r="D45" s="88" t="str">
        <f>Criteres!E45</f>
        <v>Pour chaque tableau de données, chaque en-tête de colonnes et chaque en-tête de lignes sont-ils correctement déclarés ?</v>
      </c>
      <c r="E45" s="13" t="s">
        <v>425</v>
      </c>
      <c r="F45" s="12"/>
      <c r="G45" s="19"/>
      <c r="H45" s="56"/>
      <c r="I45" s="55"/>
    </row>
    <row r="46" spans="1:9" ht="99.95" hidden="1" customHeight="1">
      <c r="A46" s="86" t="str">
        <f>Criteres!B46</f>
        <v>Tableaux</v>
      </c>
      <c r="B46" s="87" t="str">
        <f>Criteres!C46</f>
        <v>5.7</v>
      </c>
      <c r="C46" s="87" t="str">
        <f>Criteres!D46</f>
        <v>A</v>
      </c>
      <c r="D46" s="88" t="str">
        <f>Criteres!E46</f>
        <v>Pour chaque tableau de données, la technique appropriée permettant d'associer chaque cellule avec ses en-têtes est-elle utilisée (hors cas particuliers) ?</v>
      </c>
      <c r="E46" s="13" t="s">
        <v>425</v>
      </c>
      <c r="F46" s="12"/>
      <c r="G46" s="19"/>
      <c r="H46" s="56"/>
      <c r="I46" s="55"/>
    </row>
    <row r="47" spans="1:9" ht="99.95" hidden="1" customHeight="1">
      <c r="A47" s="86" t="str">
        <f>Criteres!B47</f>
        <v>Tableaux</v>
      </c>
      <c r="B47" s="87" t="str">
        <f>Criteres!C47</f>
        <v>5.8</v>
      </c>
      <c r="C47" s="87" t="str">
        <f>Criteres!D47</f>
        <v>A</v>
      </c>
      <c r="D47" s="88" t="str">
        <f>Criteres!E47</f>
        <v>Chaque tableau de mise en forme ne doit pas utiliser d'éléments propres aux tableaux de données. Cette règle est-elle respectée ?</v>
      </c>
      <c r="E47" s="13" t="s">
        <v>425</v>
      </c>
      <c r="F47" s="12"/>
      <c r="G47" s="19"/>
      <c r="H47" s="56"/>
      <c r="I47" s="55"/>
    </row>
    <row r="48" spans="1:9" ht="99.95" hidden="1" customHeight="1">
      <c r="A48" s="86" t="str">
        <f>Criteres!B48</f>
        <v>Liens</v>
      </c>
      <c r="B48" s="87" t="str">
        <f>Criteres!C48</f>
        <v>6.1</v>
      </c>
      <c r="C48" s="87" t="str">
        <f>Criteres!D48</f>
        <v>A</v>
      </c>
      <c r="D48" s="88" t="str">
        <f>Criteres!E48</f>
        <v>Chaque lien est-il explicite (hors cas particuliers) ?</v>
      </c>
      <c r="E48" s="13" t="s">
        <v>423</v>
      </c>
      <c r="F48" s="12"/>
      <c r="G48" s="19"/>
      <c r="H48" s="56"/>
      <c r="I48" s="55"/>
    </row>
    <row r="49" spans="1:9" ht="99.95" hidden="1" customHeight="1">
      <c r="A49" s="86" t="str">
        <f>Criteres!B49</f>
        <v>Liens</v>
      </c>
      <c r="B49" s="87" t="str">
        <f>Criteres!C49</f>
        <v>6.2</v>
      </c>
      <c r="C49" s="87" t="str">
        <f>Criteres!D49</f>
        <v>A</v>
      </c>
      <c r="D49" s="88" t="str">
        <f>Criteres!E49</f>
        <v>Dans chaque page web, chaque lien, à l'exception des ancres, a-t-il un intitulé ?</v>
      </c>
      <c r="E49" s="13" t="s">
        <v>423</v>
      </c>
      <c r="F49" s="12"/>
      <c r="G49" s="19"/>
      <c r="H49" s="56"/>
      <c r="I49" s="55"/>
    </row>
    <row r="50" spans="1:9" ht="99.95" hidden="1" customHeight="1">
      <c r="A50" s="86" t="str">
        <f>Criteres!B50</f>
        <v>Liens</v>
      </c>
      <c r="B50" s="87" t="str">
        <f>Criteres!C50</f>
        <v>6.3</v>
      </c>
      <c r="C50" s="87" t="str">
        <f>Criteres!D50</f>
        <v>AAA</v>
      </c>
      <c r="D50" s="88" t="str">
        <f>Criteres!E50</f>
        <v>Chaque intitulé de lien seul est-il explicite hors contexte (hors cas particuliers) ?</v>
      </c>
      <c r="E50" s="13" t="s">
        <v>464</v>
      </c>
      <c r="F50" s="12"/>
      <c r="G50" s="19"/>
      <c r="H50" s="56"/>
      <c r="I50" s="55"/>
    </row>
    <row r="51" spans="1:9" ht="99.95" hidden="1" customHeight="1">
      <c r="A51" s="86" t="str">
        <f>Criteres!B51</f>
        <v>Script</v>
      </c>
      <c r="B51" s="87" t="str">
        <f>Criteres!C51</f>
        <v>7.1</v>
      </c>
      <c r="C51" s="87" t="str">
        <f>Criteres!D51</f>
        <v>A</v>
      </c>
      <c r="D51" s="88" t="str">
        <f>Criteres!E51</f>
        <v>Chaque script est-il, si nécessaire, compatible avec les technologies d'assistance ?</v>
      </c>
      <c r="E51" s="13" t="s">
        <v>425</v>
      </c>
      <c r="F51" s="12"/>
      <c r="G51" s="19"/>
      <c r="H51" s="56"/>
      <c r="I51" s="55"/>
    </row>
    <row r="52" spans="1:9" ht="99.95" hidden="1" customHeight="1">
      <c r="A52" s="86" t="str">
        <f>Criteres!B52</f>
        <v>Script</v>
      </c>
      <c r="B52" s="87" t="str">
        <f>Criteres!C52</f>
        <v>7.2</v>
      </c>
      <c r="C52" s="87" t="str">
        <f>Criteres!D52</f>
        <v>A</v>
      </c>
      <c r="D52" s="88" t="str">
        <f>Criteres!E52</f>
        <v>Pour chaque script ayant une alternative, cette alternative est-elle pertinente ?</v>
      </c>
      <c r="E52" s="13" t="s">
        <v>425</v>
      </c>
      <c r="F52" s="12"/>
      <c r="G52" s="19"/>
      <c r="H52" s="56"/>
      <c r="I52" s="55"/>
    </row>
    <row r="53" spans="1:9" ht="99.95" hidden="1" customHeight="1">
      <c r="A53" s="86" t="str">
        <f>Criteres!B53</f>
        <v>Script</v>
      </c>
      <c r="B53" s="87" t="str">
        <f>Criteres!C53</f>
        <v>7.3</v>
      </c>
      <c r="C53" s="87" t="str">
        <f>Criteres!D53</f>
        <v>A</v>
      </c>
      <c r="D53" s="88" t="str">
        <f>Criteres!E53</f>
        <v>Chaque script est-il contrôlable par le clavier et par tout dispositif de pointage (hors cas particuliers) ?</v>
      </c>
      <c r="E53" s="13" t="s">
        <v>425</v>
      </c>
      <c r="F53" s="12"/>
      <c r="G53" s="19"/>
      <c r="H53" s="56"/>
      <c r="I53" s="55"/>
    </row>
    <row r="54" spans="1:9" ht="99.95" hidden="1" customHeight="1">
      <c r="A54" s="86" t="str">
        <f>Criteres!B54</f>
        <v>Script</v>
      </c>
      <c r="B54" s="87" t="str">
        <f>Criteres!C54</f>
        <v>7.4</v>
      </c>
      <c r="C54" s="87" t="str">
        <f>Criteres!D54</f>
        <v>A</v>
      </c>
      <c r="D54" s="88" t="str">
        <f>Criteres!E54</f>
        <v>Pour chaque script qui initie un changement de contexte, l'utilisateur est-il averti ou en a-t-il le contrôle ?</v>
      </c>
      <c r="E54" s="13" t="s">
        <v>425</v>
      </c>
      <c r="F54" s="12"/>
      <c r="G54" s="19"/>
      <c r="H54" s="56"/>
      <c r="I54" s="55"/>
    </row>
    <row r="55" spans="1:9" ht="99.95" hidden="1" customHeight="1">
      <c r="A55" s="86" t="str">
        <f>Criteres!B55</f>
        <v>Script</v>
      </c>
      <c r="B55" s="87" t="str">
        <f>Criteres!C55</f>
        <v>7.5</v>
      </c>
      <c r="C55" s="87" t="str">
        <f>Criteres!D55</f>
        <v>AA</v>
      </c>
      <c r="D55" s="88" t="str">
        <f>Criteres!E55</f>
        <v>Dans chaque page web, les messages de statut sont-ils correctement restitués par les technologies d'assistance ?</v>
      </c>
      <c r="E55" s="13" t="s">
        <v>425</v>
      </c>
      <c r="F55" s="12"/>
      <c r="G55" s="19"/>
      <c r="H55" s="56"/>
      <c r="I55" s="55"/>
    </row>
    <row r="56" spans="1:9" ht="99.95" hidden="1" customHeight="1">
      <c r="A56" s="86" t="str">
        <f>Criteres!B56</f>
        <v>Script</v>
      </c>
      <c r="B56" s="87" t="str">
        <f>Criteres!C56</f>
        <v>7.6</v>
      </c>
      <c r="C56" s="87" t="str">
        <f>Criteres!D56</f>
        <v>AAA</v>
      </c>
      <c r="D56" s="88" t="str">
        <f>Criteres!E56</f>
        <v>Chaque script qui provoque une alerte non sollicitée est-il contrôlable par l'utilisateur (hors cas particuliers) ?</v>
      </c>
      <c r="E56" s="13" t="s">
        <v>464</v>
      </c>
      <c r="F56" s="12"/>
      <c r="G56" s="19"/>
      <c r="H56" s="56"/>
      <c r="I56" s="55"/>
    </row>
    <row r="57" spans="1:9" ht="99.95" hidden="1" customHeight="1">
      <c r="A57" s="86" t="str">
        <f>Criteres!B57</f>
        <v>Eléments obligatoires</v>
      </c>
      <c r="B57" s="87" t="str">
        <f>Criteres!C57</f>
        <v>8.1</v>
      </c>
      <c r="C57" s="87" t="str">
        <f>Criteres!D57</f>
        <v>A</v>
      </c>
      <c r="D57" s="88" t="str">
        <f>Criteres!E57</f>
        <v>Chaque page web est-elle définie par un type de document ?</v>
      </c>
      <c r="E57" s="13" t="s">
        <v>423</v>
      </c>
      <c r="F57" s="12"/>
      <c r="G57" s="19"/>
      <c r="H57" s="56"/>
      <c r="I57" s="55"/>
    </row>
    <row r="58" spans="1:9" ht="99.95" hidden="1" customHeight="1">
      <c r="A58" s="86" t="str">
        <f>Criteres!B58</f>
        <v>Eléments obligatoires</v>
      </c>
      <c r="B58" s="87" t="str">
        <f>Criteres!C58</f>
        <v>8.2</v>
      </c>
      <c r="C58" s="87" t="str">
        <f>Criteres!D58</f>
        <v>A</v>
      </c>
      <c r="D58" s="88" t="str">
        <f>Criteres!E58</f>
        <v>Pour chaque page web, le code source généré est-il valide selon le type de document spécifié (hors cas particuliers) ?</v>
      </c>
      <c r="E58" s="13" t="s">
        <v>423</v>
      </c>
      <c r="F58" s="12"/>
      <c r="G58" s="19"/>
      <c r="H58" s="56"/>
      <c r="I58" s="55"/>
    </row>
    <row r="59" spans="1:9" ht="99.95" hidden="1" customHeight="1">
      <c r="A59" s="86" t="str">
        <f>Criteres!B59</f>
        <v>Eléments obligatoires</v>
      </c>
      <c r="B59" s="87" t="str">
        <f>Criteres!C59</f>
        <v>8.3</v>
      </c>
      <c r="C59" s="87" t="str">
        <f>Criteres!D59</f>
        <v>A</v>
      </c>
      <c r="D59" s="88" t="str">
        <f>Criteres!E59</f>
        <v>Dans chaque page web, la langue par défaut est-elle présente ?</v>
      </c>
      <c r="E59" s="13" t="s">
        <v>423</v>
      </c>
      <c r="F59" s="12"/>
      <c r="G59" s="19"/>
      <c r="H59" s="56"/>
      <c r="I59" s="55"/>
    </row>
    <row r="60" spans="1:9" ht="99.95" hidden="1" customHeight="1">
      <c r="A60" s="86" t="str">
        <f>Criteres!B60</f>
        <v>Eléments obligatoires</v>
      </c>
      <c r="B60" s="87" t="str">
        <f>Criteres!C60</f>
        <v>8.4</v>
      </c>
      <c r="C60" s="87" t="str">
        <f>Criteres!D60</f>
        <v>A</v>
      </c>
      <c r="D60" s="88" t="str">
        <f>Criteres!E60</f>
        <v>Pour chaque page web ayant une langue par défaut, le code de langue est-il pertinent ?</v>
      </c>
      <c r="E60" s="13" t="s">
        <v>423</v>
      </c>
      <c r="F60" s="12"/>
      <c r="G60" s="19"/>
      <c r="H60" s="56"/>
      <c r="I60" s="55"/>
    </row>
    <row r="61" spans="1:9" ht="99.95" hidden="1" customHeight="1">
      <c r="A61" s="86" t="str">
        <f>Criteres!B61</f>
        <v>Eléments obligatoires</v>
      </c>
      <c r="B61" s="87" t="str">
        <f>Criteres!C61</f>
        <v>8.5</v>
      </c>
      <c r="C61" s="87" t="str">
        <f>Criteres!D61</f>
        <v>A</v>
      </c>
      <c r="D61" s="88" t="str">
        <f>Criteres!E61</f>
        <v>Chaque page web a-t-elle un titre de page ?</v>
      </c>
      <c r="E61" s="13" t="s">
        <v>423</v>
      </c>
      <c r="F61" s="12"/>
      <c r="G61" s="19"/>
      <c r="H61" s="56"/>
      <c r="I61" s="55"/>
    </row>
    <row r="62" spans="1:9" ht="99.95" customHeight="1">
      <c r="A62" s="86" t="str">
        <f>Criteres!B62</f>
        <v>Eléments obligatoires</v>
      </c>
      <c r="B62" s="87" t="str">
        <f>Criteres!C62</f>
        <v>8.6</v>
      </c>
      <c r="C62" s="87" t="str">
        <f>Criteres!D62</f>
        <v>A</v>
      </c>
      <c r="D62" s="88" t="str">
        <f>Criteres!E62</f>
        <v>Pour chaque page web ayant un titre de page, ce titre est-il pertinent ?</v>
      </c>
      <c r="E62" s="13" t="s">
        <v>424</v>
      </c>
      <c r="F62" s="12"/>
      <c r="G62" s="114" t="s">
        <v>481</v>
      </c>
      <c r="H62" s="56"/>
      <c r="I62" s="101"/>
    </row>
    <row r="63" spans="1:9" ht="99.95" hidden="1" customHeight="1">
      <c r="A63" s="86" t="str">
        <f>Criteres!B63</f>
        <v>Eléments obligatoires</v>
      </c>
      <c r="B63" s="87" t="str">
        <f>Criteres!C63</f>
        <v>8.7</v>
      </c>
      <c r="C63" s="87" t="str">
        <f>Criteres!D63</f>
        <v>AA</v>
      </c>
      <c r="D63" s="88" t="str">
        <f>Criteres!E63</f>
        <v>Dans chaque page web, chaque changement de langue est-il indiqué dans le code source (hors cas particuliers) ?</v>
      </c>
      <c r="E63" s="13" t="s">
        <v>425</v>
      </c>
      <c r="F63" s="12"/>
      <c r="G63" s="19"/>
      <c r="H63" s="56"/>
      <c r="I63" s="55"/>
    </row>
    <row r="64" spans="1:9" ht="99.95" hidden="1" customHeight="1">
      <c r="A64" s="86" t="str">
        <f>Criteres!B64</f>
        <v>Eléments obligatoires</v>
      </c>
      <c r="B64" s="87" t="str">
        <f>Criteres!C64</f>
        <v>8.8</v>
      </c>
      <c r="C64" s="87" t="str">
        <f>Criteres!D64</f>
        <v>AA</v>
      </c>
      <c r="D64" s="88" t="str">
        <f>Criteres!E64</f>
        <v>Dans chaque page web, le code de langue de chaque changement de langue est-il valide et pertinent ?</v>
      </c>
      <c r="E64" s="13" t="s">
        <v>425</v>
      </c>
      <c r="F64" s="12"/>
      <c r="G64" s="19"/>
      <c r="H64" s="56"/>
      <c r="I64" s="55"/>
    </row>
    <row r="65" spans="1:9" ht="99.95" hidden="1" customHeight="1">
      <c r="A65" s="86" t="str">
        <f>Criteres!B65</f>
        <v>Eléments obligatoires</v>
      </c>
      <c r="B65" s="87" t="str">
        <f>Criteres!C65</f>
        <v>8.9</v>
      </c>
      <c r="C65" s="87" t="str">
        <f>Criteres!D65</f>
        <v>A</v>
      </c>
      <c r="D65" s="88" t="str">
        <f>Criteres!E65</f>
        <v>Dans chaque page web, les balises ne doivent pas être utilisées uniquement à des fins de présentation. Cette règle est-elle respectée ?</v>
      </c>
      <c r="E65" s="13" t="s">
        <v>423</v>
      </c>
      <c r="F65" s="12"/>
      <c r="G65" s="19"/>
      <c r="H65" s="56"/>
      <c r="I65" s="55"/>
    </row>
    <row r="66" spans="1:9" ht="99.95" hidden="1" customHeight="1">
      <c r="A66" s="86" t="str">
        <f>Criteres!B66</f>
        <v>Eléments obligatoires</v>
      </c>
      <c r="B66" s="87" t="str">
        <f>Criteres!C66</f>
        <v>8.10</v>
      </c>
      <c r="C66" s="87" t="str">
        <f>Criteres!D66</f>
        <v>A</v>
      </c>
      <c r="D66" s="88" t="str">
        <f>Criteres!E66</f>
        <v>Dans chaque page web, les changements du sens de lecture sont-ils signalés ?</v>
      </c>
      <c r="E66" s="13" t="s">
        <v>425</v>
      </c>
      <c r="F66" s="12"/>
      <c r="G66" s="19"/>
      <c r="H66" s="56"/>
      <c r="I66" s="55"/>
    </row>
    <row r="67" spans="1:9" ht="99.95" hidden="1" customHeight="1">
      <c r="A67" s="86" t="str">
        <f>Criteres!B67</f>
        <v>Structuration</v>
      </c>
      <c r="B67" s="87" t="str">
        <f>Criteres!C67</f>
        <v>9.1</v>
      </c>
      <c r="C67" s="87" t="str">
        <f>Criteres!D67</f>
        <v>A</v>
      </c>
      <c r="D67" s="88" t="str">
        <f>Criteres!E67</f>
        <v>Dans chaque page web, l'information est-elle structurée par l'utilisation appropriée de titres ?</v>
      </c>
      <c r="E67" s="13" t="s">
        <v>423</v>
      </c>
      <c r="F67" s="12"/>
      <c r="G67" s="19"/>
      <c r="H67" s="56"/>
      <c r="I67" s="55"/>
    </row>
    <row r="68" spans="1:9" ht="99.95" hidden="1" customHeight="1">
      <c r="A68" s="86" t="str">
        <f>Criteres!B68</f>
        <v>Structuration</v>
      </c>
      <c r="B68" s="87" t="str">
        <f>Criteres!C68</f>
        <v>9.2</v>
      </c>
      <c r="C68" s="87" t="str">
        <f>Criteres!D68</f>
        <v>A</v>
      </c>
      <c r="D68" s="88" t="str">
        <f>Criteres!E68</f>
        <v>Dans chaque page web, la structure du document est-elle cohérente (hors cas particuliers) ?</v>
      </c>
      <c r="E68" s="13" t="s">
        <v>423</v>
      </c>
      <c r="F68" s="12"/>
      <c r="G68" s="19"/>
      <c r="H68" s="56"/>
      <c r="I68" s="55"/>
    </row>
    <row r="69" spans="1:9" ht="99.95" hidden="1" customHeight="1">
      <c r="A69" s="86" t="str">
        <f>Criteres!B69</f>
        <v>Structuration</v>
      </c>
      <c r="B69" s="87" t="str">
        <f>Criteres!C69</f>
        <v>9.3</v>
      </c>
      <c r="C69" s="87" t="str">
        <f>Criteres!D69</f>
        <v>A</v>
      </c>
      <c r="D69" s="88" t="str">
        <f>Criteres!E69</f>
        <v>Dans chaque page web, chaque liste est-elle correctement structurée ?</v>
      </c>
      <c r="E69" s="13" t="s">
        <v>423</v>
      </c>
      <c r="F69" s="12"/>
      <c r="G69" s="19"/>
      <c r="H69" s="56"/>
      <c r="I69" s="55"/>
    </row>
    <row r="70" spans="1:9" ht="99.95" hidden="1" customHeight="1">
      <c r="A70" s="86" t="str">
        <f>Criteres!B70</f>
        <v>Structuration</v>
      </c>
      <c r="B70" s="87" t="str">
        <f>Criteres!C70</f>
        <v>9.4</v>
      </c>
      <c r="C70" s="87" t="str">
        <f>Criteres!D70</f>
        <v>A</v>
      </c>
      <c r="D70" s="88" t="str">
        <f>Criteres!E70</f>
        <v>Dans chaque page web, chaque citation est-elle correctement indiquée ?</v>
      </c>
      <c r="E70" s="13" t="s">
        <v>425</v>
      </c>
      <c r="F70" s="12"/>
      <c r="G70" s="19"/>
      <c r="H70" s="56"/>
      <c r="I70" s="55"/>
    </row>
    <row r="71" spans="1:9" ht="99.95" hidden="1" customHeight="1">
      <c r="A71" s="86" t="str">
        <f>Criteres!B71</f>
        <v>Structuration</v>
      </c>
      <c r="B71" s="87" t="str">
        <f>Criteres!C71</f>
        <v>9.5</v>
      </c>
      <c r="C71" s="87" t="str">
        <f>Criteres!D71</f>
        <v>AAA</v>
      </c>
      <c r="D71" s="88" t="str">
        <f>Criteres!E71</f>
        <v>Dans chaque page Web, la première occurrence de chaque abréviation permet-elle d'en connaître la signification ?</v>
      </c>
      <c r="E71" s="13" t="s">
        <v>464</v>
      </c>
      <c r="F71" s="12"/>
      <c r="G71" s="19"/>
      <c r="H71" s="56"/>
      <c r="I71" s="55"/>
    </row>
    <row r="72" spans="1:9" ht="99.95" hidden="1" customHeight="1">
      <c r="A72" s="86" t="str">
        <f>Criteres!B72</f>
        <v>Structuration</v>
      </c>
      <c r="B72" s="87" t="str">
        <f>Criteres!C72</f>
        <v>9.6</v>
      </c>
      <c r="C72" s="87" t="str">
        <f>Criteres!D72</f>
        <v>AAA</v>
      </c>
      <c r="D72" s="88" t="str">
        <f>Criteres!E72</f>
        <v>Dans chaque page Web, la signification de chaque abréviation est-elle pertinente ?</v>
      </c>
      <c r="E72" s="13" t="s">
        <v>464</v>
      </c>
      <c r="F72" s="12"/>
      <c r="G72" s="19"/>
      <c r="H72" s="56"/>
      <c r="I72" s="55"/>
    </row>
    <row r="73" spans="1:9" ht="99.95" hidden="1" customHeight="1">
      <c r="A73" s="86" t="str">
        <f>Criteres!B73</f>
        <v>Présentation</v>
      </c>
      <c r="B73" s="87" t="str">
        <f>Criteres!C73</f>
        <v>10.1</v>
      </c>
      <c r="C73" s="87" t="str">
        <f>Criteres!D73</f>
        <v>A</v>
      </c>
      <c r="D73" s="88" t="str">
        <f>Criteres!E73</f>
        <v>Dans le site web, des feuilles de styles sont-elles utilisées pour contrôler la présentation de l'information ?</v>
      </c>
      <c r="E73" s="13" t="s">
        <v>423</v>
      </c>
      <c r="F73" s="12"/>
      <c r="G73" s="19"/>
      <c r="H73" s="56"/>
      <c r="I73" s="55"/>
    </row>
    <row r="74" spans="1:9" ht="99.95" hidden="1" customHeight="1">
      <c r="A74" s="86" t="str">
        <f>Criteres!B74</f>
        <v>Présentation</v>
      </c>
      <c r="B74" s="87" t="str">
        <f>Criteres!C74</f>
        <v>10.2</v>
      </c>
      <c r="C74" s="87" t="str">
        <f>Criteres!D74</f>
        <v>A</v>
      </c>
      <c r="D74" s="88" t="str">
        <f>Criteres!E74</f>
        <v>Dans chaque page web, le contenu visible reste-t-il présent lorsque les feuilles de styles sont désactivées ?</v>
      </c>
      <c r="E74" s="13" t="s">
        <v>423</v>
      </c>
      <c r="F74" s="12"/>
      <c r="G74" s="19"/>
      <c r="H74" s="56"/>
      <c r="I74" s="55"/>
    </row>
    <row r="75" spans="1:9" ht="99.95" hidden="1" customHeight="1">
      <c r="A75" s="86" t="str">
        <f>Criteres!B75</f>
        <v>Présentation</v>
      </c>
      <c r="B75" s="87" t="str">
        <f>Criteres!C75</f>
        <v>10.3</v>
      </c>
      <c r="C75" s="87" t="str">
        <f>Criteres!D75</f>
        <v>A</v>
      </c>
      <c r="D75" s="88" t="str">
        <f>Criteres!E75</f>
        <v>Dans chaque page web, l'information reste-t-elle compréhensible lorsque les feuilles de styles sont désactivées ?</v>
      </c>
      <c r="E75" s="13" t="s">
        <v>423</v>
      </c>
      <c r="F75" s="12"/>
      <c r="G75" s="19"/>
      <c r="H75" s="56"/>
      <c r="I75" s="55"/>
    </row>
    <row r="76" spans="1:9" ht="99.95" hidden="1" customHeight="1">
      <c r="A76" s="86" t="str">
        <f>Criteres!B76</f>
        <v>Présentation</v>
      </c>
      <c r="B76" s="87" t="str">
        <f>Criteres!C76</f>
        <v>10.4</v>
      </c>
      <c r="C76" s="87" t="str">
        <f>Criteres!D76</f>
        <v>AA</v>
      </c>
      <c r="D76" s="88" t="str">
        <f>Criteres!E76</f>
        <v>Dans chaque page web, le texte reste-t-il lisible lorsque la taille des caractères est augmentée jusqu'à 200%, au moins (hors cas particuliers) ?</v>
      </c>
      <c r="E76" s="13" t="s">
        <v>423</v>
      </c>
      <c r="F76" s="12"/>
      <c r="G76" s="19"/>
      <c r="H76" s="56"/>
      <c r="I76" s="55"/>
    </row>
    <row r="77" spans="1:9" ht="99.95" hidden="1" customHeight="1">
      <c r="A77" s="86" t="str">
        <f>Criteres!B77</f>
        <v>Présentation</v>
      </c>
      <c r="B77" s="87" t="str">
        <f>Criteres!C77</f>
        <v>10.5</v>
      </c>
      <c r="C77" s="87" t="str">
        <f>Criteres!D77</f>
        <v>AA</v>
      </c>
      <c r="D77" s="88" t="str">
        <f>Criteres!E77</f>
        <v>Dans chaque page web, les déclarations CSS de couleurs de fond d'élément et de police sont-elles correctement utilisées ?</v>
      </c>
      <c r="E77" s="13" t="s">
        <v>423</v>
      </c>
      <c r="F77" s="12"/>
      <c r="G77" s="19"/>
      <c r="H77" s="56"/>
      <c r="I77" s="55"/>
    </row>
    <row r="78" spans="1:9" ht="99.95" hidden="1" customHeight="1">
      <c r="A78" s="86" t="str">
        <f>Criteres!B78</f>
        <v>Présentation</v>
      </c>
      <c r="B78" s="87" t="str">
        <f>Criteres!C78</f>
        <v>10.6</v>
      </c>
      <c r="C78" s="87" t="str">
        <f>Criteres!D78</f>
        <v>A</v>
      </c>
      <c r="D78" s="88" t="str">
        <f>Criteres!E78</f>
        <v>Dans chaque page web, chaque lien dont la nature n'est pas évidente est-il visible par rapport au texte environnant ?</v>
      </c>
      <c r="E78" s="13" t="s">
        <v>425</v>
      </c>
      <c r="F78" s="12"/>
      <c r="G78" s="19"/>
      <c r="H78" s="56"/>
      <c r="I78" s="55"/>
    </row>
    <row r="79" spans="1:9" ht="99.95" hidden="1" customHeight="1">
      <c r="A79" s="86" t="str">
        <f>Criteres!B79</f>
        <v>Présentation</v>
      </c>
      <c r="B79" s="87" t="str">
        <f>Criteres!C79</f>
        <v>10.7</v>
      </c>
      <c r="C79" s="87" t="str">
        <f>Criteres!D79</f>
        <v>A</v>
      </c>
      <c r="D79" s="88" t="str">
        <f>Criteres!E79</f>
        <v>Dans chaque page web, pour chaque élément recevant le focus, la prise de focus est-elle visible ?</v>
      </c>
      <c r="E79" s="13" t="s">
        <v>423</v>
      </c>
      <c r="F79" s="12"/>
      <c r="G79" s="19"/>
      <c r="H79" s="56"/>
      <c r="I79" s="55"/>
    </row>
    <row r="80" spans="1:9" ht="99.95" hidden="1" customHeight="1">
      <c r="A80" s="86" t="str">
        <f>Criteres!B80</f>
        <v>Présentation</v>
      </c>
      <c r="B80" s="87" t="str">
        <f>Criteres!C80</f>
        <v>10.8</v>
      </c>
      <c r="C80" s="87" t="str">
        <f>Criteres!D80</f>
        <v>A</v>
      </c>
      <c r="D80" s="88" t="str">
        <f>Criteres!E80</f>
        <v>Pour chaque page web, les contenus cachés ont-ils vocation à être ignorés par les technologies d'assistance ?</v>
      </c>
      <c r="E80" s="13" t="s">
        <v>425</v>
      </c>
      <c r="F80" s="12"/>
      <c r="G80" s="19"/>
      <c r="H80" s="56"/>
      <c r="I80" s="55"/>
    </row>
    <row r="81" spans="1:9" ht="99.95" hidden="1" customHeight="1">
      <c r="A81" s="86" t="str">
        <f>Criteres!B81</f>
        <v>Présentation</v>
      </c>
      <c r="B81" s="87" t="str">
        <f>Criteres!C81</f>
        <v>10.9</v>
      </c>
      <c r="C81" s="87" t="str">
        <f>Criteres!D81</f>
        <v>A</v>
      </c>
      <c r="D81" s="88" t="str">
        <f>Criteres!E81</f>
        <v>Dans chaque page web, l'information ne doit pas être donnée uniquement par la forme, taille ou position. Cette règle est-elle respectée ?</v>
      </c>
      <c r="E81" s="13" t="s">
        <v>425</v>
      </c>
      <c r="F81" s="12"/>
      <c r="G81" s="19"/>
      <c r="H81" s="56"/>
      <c r="I81" s="55"/>
    </row>
    <row r="82" spans="1:9" ht="99.95" hidden="1" customHeight="1">
      <c r="A82" s="86" t="str">
        <f>Criteres!B82</f>
        <v>Présentation</v>
      </c>
      <c r="B82" s="87" t="str">
        <f>Criteres!C82</f>
        <v>10.10</v>
      </c>
      <c r="C82" s="87" t="str">
        <f>Criteres!D82</f>
        <v>A</v>
      </c>
      <c r="D82" s="88" t="str">
        <f>Criteres!E82</f>
        <v>Dans chaque page web, l'information ne doit pas être donnée par la forme, taille ou position uniquement. Cette règle est-elle implémentée de façon pertinente ?</v>
      </c>
      <c r="E82" s="13" t="s">
        <v>425</v>
      </c>
      <c r="F82" s="12"/>
      <c r="G82" s="19"/>
      <c r="H82" s="56"/>
      <c r="I82" s="55"/>
    </row>
    <row r="83" spans="1:9" ht="99.95" hidden="1" customHeight="1">
      <c r="A83" s="86" t="str">
        <f>Criteres!B83</f>
        <v>Présentation</v>
      </c>
      <c r="B83" s="87" t="str">
        <f>Criteres!C83</f>
        <v>10.11</v>
      </c>
      <c r="C83" s="87" t="str">
        <f>Criteres!D83</f>
        <v>AA</v>
      </c>
      <c r="D83" s="88" t="str">
        <f>Criteres!E83</f>
        <v>Pour chaque page web, les contenus peuvent-ils être présentés sans avoir recours à la fois à un défilement vertical pour une fenêtre ayant une hauteur de 256px ou une largeur de 320px (hors cas particuliers ) ?</v>
      </c>
      <c r="E83" s="13" t="s">
        <v>423</v>
      </c>
      <c r="F83" s="12"/>
      <c r="G83" s="19"/>
      <c r="H83" s="56"/>
      <c r="I83" s="55"/>
    </row>
    <row r="84" spans="1:9" ht="99.95" hidden="1" customHeight="1">
      <c r="A84" s="86" t="str">
        <f>Criteres!B84</f>
        <v>Présentation</v>
      </c>
      <c r="B84" s="87" t="str">
        <f>Criteres!C84</f>
        <v>10.12</v>
      </c>
      <c r="C84" s="87" t="str">
        <f>Criteres!D84</f>
        <v>AA</v>
      </c>
      <c r="D84" s="88" t="str">
        <f>Criteres!E84</f>
        <v>Dans chaque page web, les propriétés d'espacement du texte peuvent-elles être redéfinies par l'utilisateur sans perte de contenu ou de fonctionnalité (hors cas particuliers) ?</v>
      </c>
      <c r="E84" s="13" t="s">
        <v>423</v>
      </c>
      <c r="F84" s="12"/>
      <c r="G84" s="19"/>
      <c r="H84" s="56"/>
      <c r="I84" s="55"/>
    </row>
    <row r="85" spans="1:9" ht="99.95" hidden="1" customHeight="1">
      <c r="A85" s="86" t="str">
        <f>Criteres!B85</f>
        <v>Présentation</v>
      </c>
      <c r="B85" s="87" t="str">
        <f>Criteres!C85</f>
        <v>10.13</v>
      </c>
      <c r="C85" s="87" t="str">
        <f>Criteres!D85</f>
        <v>AA</v>
      </c>
      <c r="D85" s="88" t="str">
        <f>Criteres!E85</f>
        <v>Dans chaque page web, les contenus additionnels apparaissant à la prise de focus ou au survol d'un composant d'interface sont-ils contrôlables par l'utilisateur (hors cas particuliers ) ?</v>
      </c>
      <c r="E85" s="13" t="s">
        <v>425</v>
      </c>
      <c r="F85" s="12"/>
      <c r="G85" s="19"/>
      <c r="H85" s="56"/>
      <c r="I85" s="55"/>
    </row>
    <row r="86" spans="1:9" ht="99.95" hidden="1" customHeight="1">
      <c r="A86" s="86" t="str">
        <f>Criteres!B86</f>
        <v>Présentation</v>
      </c>
      <c r="B86" s="87" t="str">
        <f>Criteres!C86</f>
        <v>10.14</v>
      </c>
      <c r="C86" s="87" t="str">
        <f>Criteres!D86</f>
        <v>A</v>
      </c>
      <c r="D86" s="88" t="str">
        <f>Criteres!E86</f>
        <v>Dans chaque page web, les contenus additionnels apparaissant via les styles CSS uniquement peuvent-ils être rendus visibles au clavier et par tout dispositif de pointage ?</v>
      </c>
      <c r="E86" s="13" t="s">
        <v>425</v>
      </c>
      <c r="F86" s="12"/>
      <c r="G86" s="19"/>
      <c r="H86" s="56"/>
      <c r="I86" s="55"/>
    </row>
    <row r="87" spans="1:9" ht="99.95" hidden="1" customHeight="1">
      <c r="A87" s="86" t="str">
        <f>Criteres!B87</f>
        <v>Présentation</v>
      </c>
      <c r="B87" s="87" t="str">
        <f>Criteres!C87</f>
        <v>10.15</v>
      </c>
      <c r="C87" s="87" t="str">
        <f>Criteres!D87</f>
        <v>AAA</v>
      </c>
      <c r="D87" s="88" t="str">
        <f>Criteres!E87</f>
        <v>Dans chaque page Web, le choix de la couleur de fond et de police du texte est-il contrôlable par l'utilisateur ?</v>
      </c>
      <c r="E87" s="13" t="s">
        <v>464</v>
      </c>
      <c r="F87" s="12"/>
      <c r="G87" s="19"/>
      <c r="H87" s="56"/>
      <c r="I87" s="55"/>
    </row>
    <row r="88" spans="1:9" ht="99.95" hidden="1" customHeight="1">
      <c r="A88" s="86" t="str">
        <f>Criteres!B88</f>
        <v>Présentation</v>
      </c>
      <c r="B88" s="87" t="str">
        <f>Criteres!C88</f>
        <v>10.16</v>
      </c>
      <c r="C88" s="87" t="str">
        <f>Criteres!D88</f>
        <v>AAA</v>
      </c>
      <c r="D88" s="88" t="str">
        <f>Criteres!E88</f>
        <v>Pour chaque page Web, le texte ne doit pas être justifié. Cette règle est-elle respectée ?</v>
      </c>
      <c r="E88" s="13" t="s">
        <v>464</v>
      </c>
      <c r="F88" s="12"/>
      <c r="G88" s="19"/>
      <c r="H88" s="56"/>
      <c r="I88" s="55"/>
    </row>
    <row r="89" spans="1:9" ht="99.95" hidden="1" customHeight="1">
      <c r="A89" s="86" t="str">
        <f>Criteres!B89</f>
        <v>Présentation</v>
      </c>
      <c r="B89" s="87" t="str">
        <f>Criteres!C89</f>
        <v>10.17</v>
      </c>
      <c r="C89" s="87" t="str">
        <f>Criteres!D89</f>
        <v>AAA</v>
      </c>
      <c r="D89" s="88" t="str">
        <f>Criteres!E89</f>
        <v>Pour chaque page Web, en affichage plein écran et avec une taille de police à 200%, chaque bloc de texte reste-t-il lisible sans l'utilisation de la barre de défilement horizontal ?</v>
      </c>
      <c r="E89" s="13" t="s">
        <v>464</v>
      </c>
      <c r="F89" s="12"/>
      <c r="G89" s="19"/>
      <c r="H89" s="56"/>
      <c r="I89" s="55"/>
    </row>
    <row r="90" spans="1:9" ht="99.95" hidden="1" customHeight="1">
      <c r="A90" s="86" t="str">
        <f>Criteres!B90</f>
        <v>Présentation</v>
      </c>
      <c r="B90" s="87" t="str">
        <f>Criteres!C90</f>
        <v>10.18</v>
      </c>
      <c r="C90" s="87" t="str">
        <f>Criteres!D90</f>
        <v>AAA</v>
      </c>
      <c r="D90" s="88" t="str">
        <f>Criteres!E90</f>
        <v>Pour chaque page Web, les blocs de texte ont-ils une largeur inférieure ou égale à 80 caractères (hors cas particuliers) ?</v>
      </c>
      <c r="E90" s="13" t="s">
        <v>464</v>
      </c>
      <c r="F90" s="12"/>
      <c r="G90" s="19"/>
      <c r="H90" s="56"/>
      <c r="I90" s="55"/>
    </row>
    <row r="91" spans="1:9" ht="99.95" hidden="1" customHeight="1">
      <c r="A91" s="86" t="str">
        <f>Criteres!B91</f>
        <v>Présentation</v>
      </c>
      <c r="B91" s="87" t="str">
        <f>Criteres!C91</f>
        <v>10.19</v>
      </c>
      <c r="C91" s="87" t="str">
        <f>Criteres!D91</f>
        <v>AAA</v>
      </c>
      <c r="D91" s="88" t="str">
        <f>Criteres!E91</f>
        <v>Pour chaque page Web, l'espace entre les lignes et les paragraphes est-il suffisant ?</v>
      </c>
      <c r="E91" s="13" t="s">
        <v>464</v>
      </c>
      <c r="F91" s="12"/>
      <c r="G91" s="19"/>
      <c r="H91" s="56"/>
      <c r="I91" s="55"/>
    </row>
    <row r="92" spans="1:9" ht="99.95" hidden="1" customHeight="1">
      <c r="A92" s="86" t="str">
        <f>Criteres!B92</f>
        <v>Formulaires</v>
      </c>
      <c r="B92" s="87" t="str">
        <f>Criteres!C92</f>
        <v>11.1</v>
      </c>
      <c r="C92" s="87" t="str">
        <f>Criteres!D92</f>
        <v>A</v>
      </c>
      <c r="D92" s="88" t="str">
        <f>Criteres!E92</f>
        <v>Chaque champ de formulaire a-t-il une étiquette ?</v>
      </c>
      <c r="E92" s="13" t="s">
        <v>425</v>
      </c>
      <c r="F92" s="12"/>
      <c r="G92" s="19"/>
      <c r="H92" s="56"/>
      <c r="I92" s="55"/>
    </row>
    <row r="93" spans="1:9" ht="99.95" hidden="1" customHeight="1">
      <c r="A93" s="86" t="str">
        <f>Criteres!B93</f>
        <v>Formulaires</v>
      </c>
      <c r="B93" s="87" t="str">
        <f>Criteres!C93</f>
        <v>11.2</v>
      </c>
      <c r="C93" s="87" t="str">
        <f>Criteres!D93</f>
        <v>A</v>
      </c>
      <c r="D93" s="88" t="str">
        <f>Criteres!E93</f>
        <v>Chaque étiquette associée à un champ de formulaire est-elle pertinente (hors cas particuliers) ?</v>
      </c>
      <c r="E93" s="13" t="s">
        <v>425</v>
      </c>
      <c r="F93" s="12"/>
      <c r="G93" s="19"/>
      <c r="H93" s="56"/>
      <c r="I93" s="55"/>
    </row>
    <row r="94" spans="1:9" ht="99.95" hidden="1" customHeight="1">
      <c r="A94" s="86" t="str">
        <f>Criteres!B94</f>
        <v>Formulaires</v>
      </c>
      <c r="B94" s="87" t="str">
        <f>Criteres!C94</f>
        <v>11.3</v>
      </c>
      <c r="C94" s="87" t="str">
        <f>Criteres!D94</f>
        <v>AA</v>
      </c>
      <c r="D94" s="88" t="str">
        <f>Criteres!E94</f>
        <v>Dans chaque formulaire, chaque étiquette associée à un champ de formulaire ayant la même fonction et répété plusieurs fois dans une même page ou dans un ensemble de pages est-elle cohérente ?</v>
      </c>
      <c r="E94" s="13" t="s">
        <v>425</v>
      </c>
      <c r="F94" s="12"/>
      <c r="G94" s="19"/>
      <c r="H94" s="56"/>
      <c r="I94" s="55"/>
    </row>
    <row r="95" spans="1:9" ht="99.95" hidden="1" customHeight="1">
      <c r="A95" s="86" t="str">
        <f>Criteres!B95</f>
        <v>Formulaires</v>
      </c>
      <c r="B95" s="87" t="str">
        <f>Criteres!C95</f>
        <v>11.4</v>
      </c>
      <c r="C95" s="87" t="str">
        <f>Criteres!D95</f>
        <v>A</v>
      </c>
      <c r="D95" s="88" t="str">
        <f>Criteres!E95</f>
        <v>Dans chaque formulaire, chaque étiquette de champ et son champ associé sont-ils accolés (hors cas particuliers) ?</v>
      </c>
      <c r="E95" s="13" t="s">
        <v>425</v>
      </c>
      <c r="F95" s="12"/>
      <c r="G95" s="19"/>
      <c r="H95" s="56"/>
      <c r="I95" s="55"/>
    </row>
    <row r="96" spans="1:9" ht="99.95" hidden="1" customHeight="1">
      <c r="A96" s="86" t="str">
        <f>Criteres!B96</f>
        <v>Formulaires</v>
      </c>
      <c r="B96" s="87" t="str">
        <f>Criteres!C96</f>
        <v>11.5</v>
      </c>
      <c r="C96" s="87" t="str">
        <f>Criteres!D96</f>
        <v>A</v>
      </c>
      <c r="D96" s="88" t="str">
        <f>Criteres!E96</f>
        <v>Dans chaque formulaire, les champs de même nature sont-ils regroupés, si nécessaire ?</v>
      </c>
      <c r="E96" s="13" t="s">
        <v>425</v>
      </c>
      <c r="F96" s="12"/>
      <c r="G96" s="19"/>
      <c r="H96" s="56"/>
      <c r="I96" s="55"/>
    </row>
    <row r="97" spans="1:9" ht="99.95" hidden="1" customHeight="1">
      <c r="A97" s="86" t="str">
        <f>Criteres!B97</f>
        <v>Formulaires</v>
      </c>
      <c r="B97" s="87" t="str">
        <f>Criteres!C97</f>
        <v>11.6</v>
      </c>
      <c r="C97" s="87" t="str">
        <f>Criteres!D97</f>
        <v>A</v>
      </c>
      <c r="D97" s="88" t="str">
        <f>Criteres!E97</f>
        <v>Dans chaque formulaire, chaque regroupement de champs de formulaire a-t-il une légende ?</v>
      </c>
      <c r="E97" s="13" t="s">
        <v>425</v>
      </c>
      <c r="F97" s="12"/>
      <c r="G97" s="19"/>
      <c r="H97" s="56"/>
      <c r="I97" s="55"/>
    </row>
    <row r="98" spans="1:9" ht="99.95" hidden="1" customHeight="1">
      <c r="A98" s="86" t="str">
        <f>Criteres!B98</f>
        <v>Formulaires</v>
      </c>
      <c r="B98" s="87" t="str">
        <f>Criteres!C98</f>
        <v>11.7</v>
      </c>
      <c r="C98" s="87" t="str">
        <f>Criteres!D98</f>
        <v>A</v>
      </c>
      <c r="D98" s="88" t="str">
        <f>Criteres!E98</f>
        <v>Dans chaque formulaire, chaque légende associée à un regroupement de champs de même nature est-elle pertinente ?</v>
      </c>
      <c r="E98" s="13" t="s">
        <v>425</v>
      </c>
      <c r="F98" s="12"/>
      <c r="G98" s="19"/>
      <c r="H98" s="56"/>
      <c r="I98" s="55"/>
    </row>
    <row r="99" spans="1:9" ht="99.95" hidden="1" customHeight="1">
      <c r="A99" s="86" t="str">
        <f>Criteres!B99</f>
        <v>Formulaires</v>
      </c>
      <c r="B99" s="87" t="str">
        <f>Criteres!C99</f>
        <v>11.8</v>
      </c>
      <c r="C99" s="87" t="str">
        <f>Criteres!D99</f>
        <v>A</v>
      </c>
      <c r="D99" s="88" t="str">
        <f>Criteres!E99</f>
        <v>Dans chaque formulaire, les items de même nature d'une liste de choix sont-ils regroupées de manière pertinente ?</v>
      </c>
      <c r="E99" s="13" t="s">
        <v>425</v>
      </c>
      <c r="F99" s="12"/>
      <c r="G99" s="19"/>
      <c r="H99" s="56"/>
      <c r="I99" s="55"/>
    </row>
    <row r="100" spans="1:9" ht="99.95" hidden="1" customHeight="1">
      <c r="A100" s="86" t="str">
        <f>Criteres!B100</f>
        <v>Formulaires</v>
      </c>
      <c r="B100" s="87" t="str">
        <f>Criteres!C100</f>
        <v>11.9</v>
      </c>
      <c r="C100" s="87" t="str">
        <f>Criteres!D100</f>
        <v>A</v>
      </c>
      <c r="D100" s="88" t="str">
        <f>Criteres!E100</f>
        <v>Dans chaque formulaire, l'intitulé de chaque bouton est-il pertinent (hors cas particuliers) ?</v>
      </c>
      <c r="E100" s="13" t="s">
        <v>425</v>
      </c>
      <c r="F100" s="12"/>
      <c r="G100" s="19"/>
      <c r="H100" s="56"/>
      <c r="I100" s="55"/>
    </row>
    <row r="101" spans="1:9" ht="99.95" hidden="1" customHeight="1">
      <c r="A101" s="86" t="str">
        <f>Criteres!B101</f>
        <v>Formulaires</v>
      </c>
      <c r="B101" s="87" t="str">
        <f>Criteres!C101</f>
        <v>11.10</v>
      </c>
      <c r="C101" s="87" t="str">
        <f>Criteres!D101</f>
        <v>A</v>
      </c>
      <c r="D101" s="88" t="str">
        <f>Criteres!E101</f>
        <v>Dans chaque formulaire, le contrôle de saisie est-il utilisé de manière pertinente (hors cas particulier s ) ?</v>
      </c>
      <c r="E101" s="13" t="s">
        <v>425</v>
      </c>
      <c r="F101" s="12"/>
      <c r="G101" s="19"/>
      <c r="H101" s="56"/>
      <c r="I101" s="55"/>
    </row>
    <row r="102" spans="1:9" ht="99.95" hidden="1" customHeight="1">
      <c r="A102" s="86" t="str">
        <f>Criteres!B102</f>
        <v>Formulaires</v>
      </c>
      <c r="B102" s="87" t="str">
        <f>Criteres!C102</f>
        <v>11.11</v>
      </c>
      <c r="C102" s="87" t="str">
        <f>Criteres!D102</f>
        <v>AA</v>
      </c>
      <c r="D102" s="88" t="str">
        <f>Criteres!E102</f>
        <v>Dans chaque formulaire, le contrôle de saisie est-il accompagné, si nécessaire, de suggestions facilitant la correction des erreurs de saisie ?</v>
      </c>
      <c r="E102" s="13" t="s">
        <v>425</v>
      </c>
      <c r="F102" s="12"/>
      <c r="G102" s="19"/>
      <c r="H102" s="56"/>
      <c r="I102" s="55"/>
    </row>
    <row r="103" spans="1:9" ht="99.95" hidden="1" customHeight="1">
      <c r="A103" s="86" t="str">
        <f>Criteres!B103</f>
        <v>Formulaires</v>
      </c>
      <c r="B103" s="87" t="str">
        <f>Criteres!C103</f>
        <v>11.12</v>
      </c>
      <c r="C103" s="87" t="str">
        <f>Criteres!D103</f>
        <v>AA</v>
      </c>
      <c r="D103" s="88" t="str">
        <f>Criteres!E103</f>
        <v>Pour chaque formulaire qui modifie ou supprime des données, ou qui transmet des réponses à un test ou à un examen, ou dont la validation a des conséquences financières ou juridiques, la saisie des données vérifie-t-elle une de ces conditions ?</v>
      </c>
      <c r="E103" s="13" t="s">
        <v>425</v>
      </c>
      <c r="F103" s="12"/>
      <c r="G103" s="19"/>
      <c r="H103" s="56"/>
      <c r="I103" s="55"/>
    </row>
    <row r="104" spans="1:9" ht="99.95" hidden="1" customHeight="1">
      <c r="A104" s="86" t="str">
        <f>Criteres!B104</f>
        <v>Formulaires</v>
      </c>
      <c r="B104" s="87" t="str">
        <f>Criteres!C104</f>
        <v>11.13</v>
      </c>
      <c r="C104" s="87" t="str">
        <f>Criteres!D104</f>
        <v>AA</v>
      </c>
      <c r="D104" s="88" t="str">
        <f>Criteres!E104</f>
        <v>La finalité d'un champ de saisie peut-elle être déduite pour faciliter le remplissage automatique des champs avec les données de l'utilisateur ?</v>
      </c>
      <c r="E104" s="13" t="s">
        <v>425</v>
      </c>
      <c r="F104" s="12"/>
      <c r="G104" s="19"/>
      <c r="H104" s="56"/>
      <c r="I104" s="55"/>
    </row>
    <row r="105" spans="1:9" ht="99.95" hidden="1" customHeight="1">
      <c r="A105" s="86" t="str">
        <f>Criteres!B105</f>
        <v>Formulaires</v>
      </c>
      <c r="B105" s="87" t="str">
        <f>Criteres!C105</f>
        <v>11.14</v>
      </c>
      <c r="C105" s="87" t="str">
        <f>Criteres!D105</f>
        <v>AAA</v>
      </c>
      <c r="D105" s="88" t="str">
        <f>Criteres!E105</f>
        <v>Pour chaque formulaire, toutes les données peuvent-elles être modifiées, mises à jour ou récupérées par l'utilisateur ?</v>
      </c>
      <c r="E105" s="13" t="s">
        <v>464</v>
      </c>
      <c r="F105" s="12"/>
      <c r="G105" s="19"/>
      <c r="H105" s="56"/>
      <c r="I105" s="55"/>
    </row>
    <row r="106" spans="1:9" ht="99.95" hidden="1" customHeight="1">
      <c r="A106" s="86" t="str">
        <f>Criteres!B106</f>
        <v>Formulaires</v>
      </c>
      <c r="B106" s="87" t="str">
        <f>Criteres!C106</f>
        <v>11.15</v>
      </c>
      <c r="C106" s="87" t="str">
        <f>Criteres!D106</f>
        <v>AAA</v>
      </c>
      <c r="D106" s="88" t="str">
        <f>Criteres!E106</f>
        <v>Pour chaque formulaire, des aides à la saisie sont-elles présentes ?</v>
      </c>
      <c r="E106" s="13" t="s">
        <v>464</v>
      </c>
      <c r="F106" s="12"/>
      <c r="G106" s="19"/>
      <c r="H106" s="56"/>
      <c r="I106" s="55"/>
    </row>
    <row r="107" spans="1:9" ht="99.95" hidden="1" customHeight="1">
      <c r="A107" s="86" t="str">
        <f>Criteres!B107</f>
        <v>Formulaires</v>
      </c>
      <c r="B107" s="87" t="str">
        <f>Criteres!C107</f>
        <v>11.16</v>
      </c>
      <c r="C107" s="87" t="str">
        <f>Criteres!D107</f>
        <v>AAA</v>
      </c>
      <c r="D107" s="88" t="str">
        <f>Criteres!E107</f>
        <v>Pour chaque formulaire, chaque aide à la saisie est-elle pertinente ?</v>
      </c>
      <c r="E107" s="13" t="s">
        <v>464</v>
      </c>
      <c r="F107" s="12"/>
      <c r="G107" s="19"/>
      <c r="H107" s="56"/>
      <c r="I107" s="55"/>
    </row>
    <row r="108" spans="1:9" ht="99.95" hidden="1" customHeight="1">
      <c r="A108" s="86" t="str">
        <f>Criteres!B108</f>
        <v>Navigation</v>
      </c>
      <c r="B108" s="87" t="str">
        <f>Criteres!C108</f>
        <v>12.1</v>
      </c>
      <c r="C108" s="87" t="str">
        <f>Criteres!D108</f>
        <v>AA</v>
      </c>
      <c r="D108" s="88" t="str">
        <f>Criteres!E108</f>
        <v>Chaque ensemble de pages dispose-t-il de deux systèmes de navigation différents, au moins (hors cas particuliers) ?</v>
      </c>
      <c r="E108" s="13" t="s">
        <v>425</v>
      </c>
      <c r="F108" s="12"/>
      <c r="G108" s="19"/>
      <c r="H108" s="56"/>
      <c r="I108" s="55"/>
    </row>
    <row r="109" spans="1:9" ht="99.95" hidden="1" customHeight="1">
      <c r="A109" s="86" t="str">
        <f>Criteres!B109</f>
        <v>Navigation</v>
      </c>
      <c r="B109" s="87" t="str">
        <f>Criteres!C109</f>
        <v>12.2</v>
      </c>
      <c r="C109" s="87" t="str">
        <f>Criteres!D109</f>
        <v>AA</v>
      </c>
      <c r="D109" s="88" t="str">
        <f>Criteres!E109</f>
        <v>Dans chaque ensemble de pages, le menu et les barres de navigation sont-ils toujours à la même place (hors cas particuliers) ?</v>
      </c>
      <c r="E109" s="13" t="s">
        <v>423</v>
      </c>
      <c r="F109" s="12"/>
      <c r="G109" s="19"/>
      <c r="H109" s="56"/>
      <c r="I109" s="55"/>
    </row>
    <row r="110" spans="1:9" ht="99.95" hidden="1" customHeight="1">
      <c r="A110" s="86" t="str">
        <f>Criteres!B110</f>
        <v>Navigation</v>
      </c>
      <c r="B110" s="87" t="str">
        <f>Criteres!C110</f>
        <v>12.3</v>
      </c>
      <c r="C110" s="87" t="str">
        <f>Criteres!D110</f>
        <v>AA</v>
      </c>
      <c r="D110" s="88" t="str">
        <f>Criteres!E110</f>
        <v>La page « plan du site » est-elle pertinente ?</v>
      </c>
      <c r="E110" s="13" t="s">
        <v>425</v>
      </c>
      <c r="F110" s="12"/>
      <c r="G110" s="19"/>
      <c r="H110" s="56"/>
      <c r="I110" s="55"/>
    </row>
    <row r="111" spans="1:9" ht="99.95" hidden="1" customHeight="1">
      <c r="A111" s="86" t="str">
        <f>Criteres!B111</f>
        <v>Navigation</v>
      </c>
      <c r="B111" s="87" t="str">
        <f>Criteres!C111</f>
        <v>12.4</v>
      </c>
      <c r="C111" s="87" t="str">
        <f>Criteres!D111</f>
        <v>AA</v>
      </c>
      <c r="D111" s="88" t="str">
        <f>Criteres!E111</f>
        <v>Dans chaque ensemble de pages, la page « plan du site » est-elle atteignable de manière identique ?</v>
      </c>
      <c r="E111" s="13" t="s">
        <v>425</v>
      </c>
      <c r="F111" s="12"/>
      <c r="G111" s="19"/>
      <c r="H111" s="56"/>
      <c r="I111" s="55"/>
    </row>
    <row r="112" spans="1:9" ht="99.95" hidden="1" customHeight="1">
      <c r="A112" s="86" t="str">
        <f>Criteres!B112</f>
        <v>Navigation</v>
      </c>
      <c r="B112" s="87" t="str">
        <f>Criteres!C112</f>
        <v>12.5</v>
      </c>
      <c r="C112" s="87" t="str">
        <f>Criteres!D112</f>
        <v>AA</v>
      </c>
      <c r="D112" s="88" t="str">
        <f>Criteres!E112</f>
        <v>Dans chaque ensemble de pages, le moteur de recherche est-il atteignable de manière identique ?</v>
      </c>
      <c r="E112" s="13" t="s">
        <v>425</v>
      </c>
      <c r="F112" s="12"/>
      <c r="G112" s="19"/>
      <c r="H112" s="56"/>
      <c r="I112" s="55"/>
    </row>
    <row r="113" spans="1:9" ht="99.95" hidden="1" customHeight="1">
      <c r="A113" s="86" t="str">
        <f>Criteres!B113</f>
        <v>Navigation</v>
      </c>
      <c r="B113" s="87" t="str">
        <f>Criteres!C113</f>
        <v>12.6</v>
      </c>
      <c r="C113" s="87" t="str">
        <f>Criteres!D113</f>
        <v>A</v>
      </c>
      <c r="D113" s="88" t="str">
        <f>Criteres!E113</f>
        <v>Les zones de regroupement de contenus présentes dans plusieurs pages web (zones d'en-tête, de navigation principale, de contenu principal, de pied de page et de moteur de recherche) peuvent-elles être atteintes ou évitées ?</v>
      </c>
      <c r="E113" s="13" t="s">
        <v>423</v>
      </c>
      <c r="F113" s="12"/>
      <c r="G113" s="19"/>
      <c r="H113" s="56"/>
      <c r="I113" s="55"/>
    </row>
    <row r="114" spans="1:9" ht="99.95" hidden="1" customHeight="1">
      <c r="A114" s="86" t="str">
        <f>Criteres!B114</f>
        <v>Navigation</v>
      </c>
      <c r="B114" s="87" t="str">
        <f>Criteres!C114</f>
        <v>12.7</v>
      </c>
      <c r="C114" s="87" t="str">
        <f>Criteres!D114</f>
        <v>A</v>
      </c>
      <c r="D114" s="88" t="str">
        <f>Criteres!E114</f>
        <v>Dans chaque page web, un lien d'évitement ou d'accès rapide à la zone de contenu principal est-il présent (hors cas particuliers) ?</v>
      </c>
      <c r="E114" s="13" t="s">
        <v>423</v>
      </c>
      <c r="F114" s="12"/>
      <c r="G114" s="19"/>
      <c r="H114" s="56"/>
      <c r="I114" s="55"/>
    </row>
    <row r="115" spans="1:9" ht="99.95" hidden="1" customHeight="1">
      <c r="A115" s="86" t="str">
        <f>Criteres!B115</f>
        <v>Navigation</v>
      </c>
      <c r="B115" s="87" t="str">
        <f>Criteres!C115</f>
        <v>12.8</v>
      </c>
      <c r="C115" s="87" t="str">
        <f>Criteres!D115</f>
        <v>A</v>
      </c>
      <c r="D115" s="88" t="str">
        <f>Criteres!E115</f>
        <v>Dans chaque page web, l'ordre de tabulation est-il cohérent ?</v>
      </c>
      <c r="E115" s="13" t="s">
        <v>423</v>
      </c>
      <c r="F115" s="12"/>
      <c r="G115" s="19"/>
      <c r="H115" s="56"/>
      <c r="I115" s="55"/>
    </row>
    <row r="116" spans="1:9" ht="99.95" hidden="1" customHeight="1">
      <c r="A116" s="86" t="str">
        <f>Criteres!B116</f>
        <v>Navigation</v>
      </c>
      <c r="B116" s="87" t="str">
        <f>Criteres!C116</f>
        <v>12.9</v>
      </c>
      <c r="C116" s="87" t="str">
        <f>Criteres!D116</f>
        <v>A</v>
      </c>
      <c r="D116" s="88" t="str">
        <f>Criteres!E116</f>
        <v>Dans chaque page web, la navigation ne doit pas contenir de piège au clavier. Cette règle est-elle respectée ?</v>
      </c>
      <c r="E116" s="13" t="s">
        <v>423</v>
      </c>
      <c r="F116" s="12"/>
      <c r="G116" s="19"/>
      <c r="H116" s="56"/>
      <c r="I116" s="55"/>
    </row>
    <row r="117" spans="1:9" ht="99.95" hidden="1" customHeight="1">
      <c r="A117" s="86" t="str">
        <f>Criteres!B117</f>
        <v>Navigation</v>
      </c>
      <c r="B117" s="87" t="str">
        <f>Criteres!C117</f>
        <v>12.10</v>
      </c>
      <c r="C117" s="87" t="str">
        <f>Criteres!D117</f>
        <v>A</v>
      </c>
      <c r="D117" s="88" t="str">
        <f>Criteres!E117</f>
        <v>Dans chaque page web, les raccourcis clavier n'utilisant qu'une seule touche (lettre minuscule ou majuscule, ponctuation, chiffre ou symbole) sont-ils contrôlables par l’utilisateur ?</v>
      </c>
      <c r="E117" s="13" t="s">
        <v>425</v>
      </c>
      <c r="F117" s="12"/>
      <c r="G117" s="19"/>
      <c r="H117" s="56"/>
      <c r="I117" s="55"/>
    </row>
    <row r="118" spans="1:9" ht="99.95" hidden="1" customHeight="1">
      <c r="A118" s="86" t="str">
        <f>Criteres!B118</f>
        <v>Navigation</v>
      </c>
      <c r="B118" s="87" t="str">
        <f>Criteres!C118</f>
        <v>12.11</v>
      </c>
      <c r="C118" s="87" t="str">
        <f>Criteres!D118</f>
        <v>AA</v>
      </c>
      <c r="D118" s="88" t="str">
        <f>Criteres!E118</f>
        <v>Dans chaque page web, les contenus additionnels apparaissant au survol, à la prise de focus ou à l'activation d'un composant d'interface sont-ils, si nécessaire, atteignables au clavier ?</v>
      </c>
      <c r="E118" s="13" t="s">
        <v>425</v>
      </c>
      <c r="F118" s="12"/>
      <c r="G118" s="19"/>
      <c r="H118" s="56"/>
      <c r="I118" s="55"/>
    </row>
    <row r="119" spans="1:9" ht="99.95" hidden="1" customHeight="1">
      <c r="A119" s="86" t="str">
        <f>Criteres!B119</f>
        <v>Navigation</v>
      </c>
      <c r="B119" s="87" t="str">
        <f>Criteres!C119</f>
        <v>12.12</v>
      </c>
      <c r="C119" s="87" t="str">
        <f>Criteres!D119</f>
        <v>AAA</v>
      </c>
      <c r="D119" s="88" t="str">
        <f>Criteres!E119</f>
        <v>Dans chaque page web, un fil d'Ariane est-il présent (hors cas particuliers) ?</v>
      </c>
      <c r="E119" s="13" t="s">
        <v>464</v>
      </c>
      <c r="F119" s="12"/>
      <c r="G119" s="19"/>
      <c r="H119" s="56"/>
      <c r="I119" s="55"/>
    </row>
    <row r="120" spans="1:9" ht="99.95" hidden="1" customHeight="1">
      <c r="A120" s="86" t="str">
        <f>Criteres!B120</f>
        <v>Navigation</v>
      </c>
      <c r="B120" s="87" t="str">
        <f>Criteres!C120</f>
        <v>12.13</v>
      </c>
      <c r="C120" s="87" t="str">
        <f>Criteres!D120</f>
        <v>AAA</v>
      </c>
      <c r="D120" s="88" t="str">
        <f>Criteres!E120</f>
        <v>Dans chaque page Web, le fil d'Ariane est-il pertinent ?</v>
      </c>
      <c r="E120" s="13" t="s">
        <v>464</v>
      </c>
      <c r="F120" s="12"/>
      <c r="G120" s="19"/>
      <c r="H120" s="56"/>
      <c r="I120" s="55"/>
    </row>
    <row r="121" spans="1:9" ht="99.95" hidden="1" customHeight="1">
      <c r="A121" s="86" t="str">
        <f>Criteres!B121</f>
        <v>Navigation</v>
      </c>
      <c r="B121" s="87" t="str">
        <f>Criteres!C121</f>
        <v>12.14</v>
      </c>
      <c r="C121" s="87" t="str">
        <f>Criteres!D121</f>
        <v>AAA</v>
      </c>
      <c r="D121" s="88" t="str">
        <f>Criteres!E121</f>
        <v>Dans chaque page Web, la page en cours de consultation est-elle indiquée dans le menu de navigation ?</v>
      </c>
      <c r="E121" s="13" t="s">
        <v>464</v>
      </c>
      <c r="F121" s="12"/>
      <c r="G121" s="19"/>
      <c r="H121" s="56"/>
      <c r="I121" s="55"/>
    </row>
    <row r="122" spans="1:9" ht="99.95" hidden="1" customHeight="1">
      <c r="A122" s="86" t="str">
        <f>Criteres!B122</f>
        <v>Consultation</v>
      </c>
      <c r="B122" s="87" t="str">
        <f>Criteres!C122</f>
        <v>13.1</v>
      </c>
      <c r="C122" s="87" t="str">
        <f>Criteres!D122</f>
        <v>A</v>
      </c>
      <c r="D122" s="88" t="str">
        <f>Criteres!E122</f>
        <v>Pour chaque page web, l'utilisateur a-t-il le contrôle de chaque limite de temps modifiant le contenu (hors cas particuliers) ?</v>
      </c>
      <c r="E122" s="13" t="s">
        <v>425</v>
      </c>
      <c r="F122" s="12"/>
      <c r="G122" s="19"/>
      <c r="H122" s="56"/>
      <c r="I122" s="55"/>
    </row>
    <row r="123" spans="1:9" ht="99.95" hidden="1" customHeight="1">
      <c r="A123" s="86" t="str">
        <f>Criteres!B123</f>
        <v>Consultation</v>
      </c>
      <c r="B123" s="87" t="str">
        <f>Criteres!C123</f>
        <v>13.2</v>
      </c>
      <c r="C123" s="87" t="str">
        <f>Criteres!D123</f>
        <v>A</v>
      </c>
      <c r="D123" s="88" t="str">
        <f>Criteres!E123</f>
        <v>Dans chaque page web, l'ouverture d'une nouvelle fenêtre ne doit pas être déclenchée sans action de l'utilisateur. Cette règle est-elle respectée ?</v>
      </c>
      <c r="E123" s="13" t="s">
        <v>425</v>
      </c>
      <c r="F123" s="12"/>
      <c r="G123" s="19"/>
      <c r="H123" s="56"/>
      <c r="I123" s="55"/>
    </row>
    <row r="124" spans="1:9" ht="99.95" customHeight="1">
      <c r="A124" s="86" t="str">
        <f>Criteres!B124</f>
        <v>Consultation</v>
      </c>
      <c r="B124" s="87" t="str">
        <f>Criteres!C124</f>
        <v>13.3</v>
      </c>
      <c r="C124" s="87" t="str">
        <f>Criteres!D124</f>
        <v>A</v>
      </c>
      <c r="D124" s="88" t="str">
        <f>Criteres!E124</f>
        <v>Dans chaque page web, chaque document bureautique en téléchargement possède-t-il, si nécessaire, une version accessible (hors cas particuliers) ?</v>
      </c>
      <c r="E124" s="13" t="s">
        <v>425</v>
      </c>
      <c r="F124" s="12" t="s">
        <v>482</v>
      </c>
      <c r="G124" s="114" t="s">
        <v>483</v>
      </c>
      <c r="H124" s="56" t="s">
        <v>484</v>
      </c>
      <c r="I124" s="55"/>
    </row>
    <row r="125" spans="1:9" ht="99.95" hidden="1" customHeight="1">
      <c r="A125" s="86" t="str">
        <f>Criteres!B125</f>
        <v>Consultation</v>
      </c>
      <c r="B125" s="87" t="str">
        <f>Criteres!C125</f>
        <v>13.4</v>
      </c>
      <c r="C125" s="87" t="str">
        <f>Criteres!D125</f>
        <v>A</v>
      </c>
      <c r="D125" s="88" t="str">
        <f>Criteres!E125</f>
        <v>Pour chaque document bureautique ayant une version accessible, cette version offre-t-elle la même information ?</v>
      </c>
      <c r="E125" s="13" t="s">
        <v>425</v>
      </c>
      <c r="F125" s="12"/>
      <c r="G125" s="19"/>
      <c r="H125" s="56"/>
      <c r="I125" s="55"/>
    </row>
    <row r="126" spans="1:9" ht="99.95" hidden="1" customHeight="1">
      <c r="A126" s="86" t="str">
        <f>Criteres!B126</f>
        <v>Consultation</v>
      </c>
      <c r="B126" s="87" t="str">
        <f>Criteres!C126</f>
        <v>13.5</v>
      </c>
      <c r="C126" s="87" t="str">
        <f>Criteres!D126</f>
        <v>A</v>
      </c>
      <c r="D126" s="88" t="str">
        <f>Criteres!E126</f>
        <v>Dans chaque page web, chaque contenu cryptique (art ASCII, émoticon, syntaxe cryptique) a-t-il une alternative ?</v>
      </c>
      <c r="E126" s="13" t="s">
        <v>425</v>
      </c>
      <c r="F126" s="12"/>
      <c r="G126" s="19"/>
      <c r="H126" s="56"/>
      <c r="I126" s="55"/>
    </row>
    <row r="127" spans="1:9" ht="99.95" hidden="1" customHeight="1">
      <c r="A127" s="86" t="str">
        <f>Criteres!B127</f>
        <v>Consultation</v>
      </c>
      <c r="B127" s="87" t="str">
        <f>Criteres!C127</f>
        <v>13.6</v>
      </c>
      <c r="C127" s="87" t="str">
        <f>Criteres!D127</f>
        <v>A</v>
      </c>
      <c r="D127" s="88" t="str">
        <f>Criteres!E127</f>
        <v>Dans chaque page web, pour chaque contenu cryptique (art ASCII, émoticon, syntaxe cryptique) ayant une alternative, cette alternative est-elle pertinente ?</v>
      </c>
      <c r="E127" s="13" t="s">
        <v>425</v>
      </c>
      <c r="F127" s="12"/>
      <c r="G127" s="19"/>
      <c r="H127" s="56"/>
      <c r="I127" s="55"/>
    </row>
    <row r="128" spans="1:9" ht="99.95" hidden="1" customHeight="1">
      <c r="A128" s="86" t="str">
        <f>Criteres!B128</f>
        <v>Consultation</v>
      </c>
      <c r="B128" s="87" t="str">
        <f>Criteres!C128</f>
        <v>13.7</v>
      </c>
      <c r="C128" s="87" t="str">
        <f>Criteres!D128</f>
        <v>A</v>
      </c>
      <c r="D128" s="88" t="str">
        <f>Criteres!E128</f>
        <v>Dans chaque page web, les changements brusques de luminosité ou les effets de flash sont-ils correctement utilisés ?</v>
      </c>
      <c r="E128" s="13" t="s">
        <v>425</v>
      </c>
      <c r="F128" s="12"/>
      <c r="G128" s="19"/>
      <c r="H128" s="56"/>
      <c r="I128" s="55"/>
    </row>
    <row r="129" spans="1:9" ht="99.95" hidden="1" customHeight="1">
      <c r="A129" s="86" t="str">
        <f>Criteres!B129</f>
        <v>Consultation</v>
      </c>
      <c r="B129" s="87" t="str">
        <f>Criteres!C129</f>
        <v>13.8</v>
      </c>
      <c r="C129" s="87" t="str">
        <f>Criteres!D129</f>
        <v>A</v>
      </c>
      <c r="D129" s="88" t="str">
        <f>Criteres!E129</f>
        <v>Dans chaque page web, chaque contenu en mouvement ou clignotant est-il contrôlable par l'utilisateur ?</v>
      </c>
      <c r="E129" s="13" t="s">
        <v>425</v>
      </c>
      <c r="F129" s="12"/>
      <c r="G129" s="19"/>
      <c r="H129" s="56"/>
      <c r="I129" s="55"/>
    </row>
    <row r="130" spans="1:9" ht="99.95" hidden="1" customHeight="1">
      <c r="A130" s="86" t="str">
        <f>Criteres!B130</f>
        <v>Consultation</v>
      </c>
      <c r="B130" s="87" t="str">
        <f>Criteres!C130</f>
        <v>13.9</v>
      </c>
      <c r="C130" s="87" t="str">
        <f>Criteres!D130</f>
        <v>AA</v>
      </c>
      <c r="D130" s="88" t="str">
        <f>Criteres!E130</f>
        <v>Dans chaque page web, le contenu proposé est-il consultable quelle que soit l'orientation de l'écran (portait ou paysage) (hors cas particuliers) ?</v>
      </c>
      <c r="E130" s="13" t="s">
        <v>423</v>
      </c>
      <c r="F130" s="12"/>
      <c r="G130" s="19"/>
      <c r="H130" s="56"/>
      <c r="I130" s="55"/>
    </row>
    <row r="131" spans="1:9" ht="99.95" hidden="1" customHeight="1">
      <c r="A131" s="86" t="str">
        <f>Criteres!B131</f>
        <v>Consultation</v>
      </c>
      <c r="B131" s="87" t="str">
        <f>Criteres!C131</f>
        <v>13.10</v>
      </c>
      <c r="C131" s="87" t="str">
        <f>Criteres!D131</f>
        <v>A</v>
      </c>
      <c r="D131" s="88" t="str">
        <f>Criteres!E131</f>
        <v>Dans chaque page web, les fonctionnalités utilisables ou disponibles au moyen d'un geste complexe peuvent-elles être également disponibles au moyen d'un geste simple (hors cas particuliers) ?</v>
      </c>
      <c r="E131" s="13" t="s">
        <v>425</v>
      </c>
      <c r="F131" s="12"/>
      <c r="G131" s="19"/>
      <c r="H131" s="56"/>
      <c r="I131" s="55"/>
    </row>
    <row r="132" spans="1:9" ht="99.95" hidden="1" customHeight="1">
      <c r="A132" s="86" t="str">
        <f>Criteres!B132</f>
        <v>Consultation</v>
      </c>
      <c r="B132" s="87" t="str">
        <f>Criteres!C132</f>
        <v>13.11</v>
      </c>
      <c r="C132" s="87" t="str">
        <f>Criteres!D132</f>
        <v>A</v>
      </c>
      <c r="D132" s="88" t="str">
        <f>Criteres!E132</f>
        <v>Dans chaque page web, les actions déclenchées au moyen d'un dispositif de pointage sur un point unique de l'écran peuvent-elles faire l'objet d'une annulation (hors cas particuliers) ?</v>
      </c>
      <c r="E132" s="13" t="s">
        <v>425</v>
      </c>
      <c r="F132" s="12"/>
      <c r="G132" s="19"/>
      <c r="H132" s="56"/>
      <c r="I132" s="55"/>
    </row>
    <row r="133" spans="1:9" ht="99.95" hidden="1" customHeight="1">
      <c r="A133" s="86" t="str">
        <f>Criteres!B133</f>
        <v>Consultation</v>
      </c>
      <c r="B133" s="87" t="str">
        <f>Criteres!C133</f>
        <v>13.12</v>
      </c>
      <c r="C133" s="87" t="str">
        <f>Criteres!D133</f>
        <v>A</v>
      </c>
      <c r="D133" s="88" t="str">
        <f>Criteres!E133</f>
        <v>Dans chaque page web, les fonctionnalités qui impliquent un mouvement de l'appareil ou vers l'appareil peuvent-elles être satisfaites de manière alternative (hors cas particuliers) ?</v>
      </c>
      <c r="E133" s="13" t="s">
        <v>425</v>
      </c>
      <c r="F133" s="12"/>
      <c r="G133" s="19"/>
      <c r="H133" s="56"/>
      <c r="I133" s="55"/>
    </row>
    <row r="134" spans="1:9" ht="99.95" hidden="1" customHeight="1">
      <c r="A134" s="86" t="str">
        <f>Criteres!B134</f>
        <v>Consultation</v>
      </c>
      <c r="B134" s="87" t="str">
        <f>Criteres!C134</f>
        <v>13.13</v>
      </c>
      <c r="C134" s="87" t="str">
        <f>Criteres!D134</f>
        <v>AAA</v>
      </c>
      <c r="D134" s="88" t="str">
        <f>Criteres!E134</f>
        <v>Dans chaque page Web, une tâche ne doit pas requérir de limite de temps pour être réalisée, sauf si elle se déroule en temps réel ou si cette limite de temps est essentielle. Cette règle est-elle respectée ?</v>
      </c>
      <c r="E134" s="13" t="s">
        <v>464</v>
      </c>
      <c r="F134" s="12"/>
      <c r="G134" s="19"/>
      <c r="H134" s="56"/>
      <c r="I134" s="55"/>
    </row>
    <row r="135" spans="1:9" ht="99.95" hidden="1" customHeight="1">
      <c r="A135" s="86" t="str">
        <f>Criteres!B135</f>
        <v>Consultation</v>
      </c>
      <c r="B135" s="87" t="str">
        <f>Criteres!C135</f>
        <v>13.14</v>
      </c>
      <c r="C135" s="87" t="str">
        <f>Criteres!D135</f>
        <v>AAA</v>
      </c>
      <c r="D135" s="88" t="str">
        <f>Criteres!E135</f>
        <v>Dans chaque page Web, lors d'une interruption de session authentifiée, les données saisies par l'utilisateur sont-elles récupérées après ré-authentification ?</v>
      </c>
      <c r="E135" s="13" t="s">
        <v>464</v>
      </c>
      <c r="F135" s="12"/>
      <c r="G135" s="19"/>
      <c r="H135" s="56"/>
      <c r="I135" s="55"/>
    </row>
    <row r="136" spans="1:9" ht="99.95" hidden="1" customHeight="1">
      <c r="A136" s="86" t="str">
        <f>Criteres!B136</f>
        <v>Consultation</v>
      </c>
      <c r="B136" s="87" t="str">
        <f>Criteres!C136</f>
        <v>13.15</v>
      </c>
      <c r="C136" s="87" t="str">
        <f>Criteres!D136</f>
        <v>AAA</v>
      </c>
      <c r="D136" s="88" t="str">
        <f>Criteres!E136</f>
        <v>Dans chaque page Web, les expressions inhabituelles, les expressions idiomatiques ou le jargon sont-ils explicités ?</v>
      </c>
      <c r="E136" s="13" t="s">
        <v>464</v>
      </c>
      <c r="F136" s="12"/>
      <c r="G136" s="19"/>
      <c r="H136" s="56"/>
      <c r="I136" s="55"/>
    </row>
    <row r="137" spans="1:9" ht="99.95" hidden="1" customHeight="1">
      <c r="A137" s="86" t="str">
        <f>Criteres!B137</f>
        <v>Consultation</v>
      </c>
      <c r="B137" s="87" t="str">
        <f>Criteres!C137</f>
        <v>13.16</v>
      </c>
      <c r="C137" s="87" t="str">
        <f>Criteres!D137</f>
        <v>AAA</v>
      </c>
      <c r="D137" s="88" t="str">
        <f>Criteres!E137</f>
        <v>Dans chaque page Web, pour chaque expression inhabituelle ou limitée, idiomatique ou de jargon ayant une définition, cette définition est-elle pertinente ?</v>
      </c>
      <c r="E137" s="13" t="s">
        <v>464</v>
      </c>
      <c r="G137" s="101"/>
    </row>
    <row r="138" spans="1:9" ht="99.95" hidden="1" customHeight="1">
      <c r="A138" s="86" t="str">
        <f>Criteres!B138</f>
        <v>Consultation</v>
      </c>
      <c r="B138" s="87" t="str">
        <f>Criteres!C138</f>
        <v>13.17</v>
      </c>
      <c r="C138" s="87" t="str">
        <f>Criteres!D138</f>
        <v>AAA</v>
      </c>
      <c r="D138" s="88" t="str">
        <f>Criteres!E138</f>
        <v>Dans chaque page Web, pour chaque mot dont le sens ne peut être compris sans en connaître la prononciation, celle-ci est-elle indiquée ?</v>
      </c>
      <c r="E138" s="13" t="s">
        <v>464</v>
      </c>
      <c r="G138" s="101"/>
    </row>
    <row r="139" spans="1:9" ht="99.95" hidden="1" customHeight="1">
      <c r="A139" s="86" t="str">
        <f>Criteres!B139</f>
        <v>Consultation</v>
      </c>
      <c r="B139" s="87" t="str">
        <f>Criteres!C139</f>
        <v>13.18</v>
      </c>
      <c r="C139" s="87" t="str">
        <f>Criteres!D139</f>
        <v>AAA</v>
      </c>
      <c r="D139" s="88" t="str">
        <f>Criteres!E139</f>
        <v>Dans chaque page Web, chaque texte qui nécessite un niveau de lecture plus avancé que le premier cycle de l'enseignement secondaire a-t-il une version alternative ?</v>
      </c>
      <c r="E139" s="13" t="s">
        <v>464</v>
      </c>
      <c r="G139" s="101"/>
    </row>
    <row r="140" spans="1:9" ht="99.95" hidden="1" customHeight="1">
      <c r="A140" s="86" t="str">
        <f>Criteres!B140</f>
        <v>Consultation</v>
      </c>
      <c r="B140" s="87" t="str">
        <f>Criteres!C140</f>
        <v>13.19</v>
      </c>
      <c r="C140" s="87" t="str">
        <f>Criteres!D140</f>
        <v>AAA</v>
      </c>
      <c r="D140" s="88" t="str">
        <f>Criteres!E140</f>
        <v>Dans chaque page Web, les changements brusques de luminosité ou les effets de flash ont-ils une fréquence inférieure ou égale à 3 par seconde ?</v>
      </c>
      <c r="E140" s="13" t="s">
        <v>464</v>
      </c>
      <c r="G140" s="101"/>
    </row>
  </sheetData>
  <autoFilter ref="A3:H140" xr:uid="{00000000-0009-0000-0000-000007000000}">
    <filterColumn colId="2">
      <filters>
        <filter val="A"/>
        <filter val="AA"/>
      </filters>
    </filterColumn>
    <filterColumn colId="4">
      <filters>
        <filter val="C"/>
        <filter val="NC"/>
      </filters>
    </filterColumn>
    <filterColumn colId="6">
      <customFilters>
        <customFilter operator="notEqual" val=" "/>
      </customFilters>
    </filterColumn>
  </autoFilter>
  <mergeCells count="2">
    <mergeCell ref="A1:C1"/>
    <mergeCell ref="A2:C2"/>
  </mergeCells>
  <conditionalFormatting sqref="E13 E19 E33:E39 E48:E136">
    <cfRule type="cellIs" dxfId="496" priority="10" operator="equal">
      <formula>"c"</formula>
    </cfRule>
    <cfRule type="cellIs" dxfId="495" priority="11" operator="equal">
      <formula>"nc"</formula>
    </cfRule>
    <cfRule type="cellIs" dxfId="494" priority="12" operator="equal">
      <formula>"na"</formula>
    </cfRule>
    <cfRule type="cellIs" dxfId="493" priority="13" operator="equal">
      <formula>"nt"</formula>
    </cfRule>
  </conditionalFormatting>
  <conditionalFormatting sqref="F4:F136">
    <cfRule type="cellIs" dxfId="492" priority="9" operator="equal">
      <formula>"D"</formula>
    </cfRule>
  </conditionalFormatting>
  <conditionalFormatting sqref="E137:E140">
    <cfRule type="cellIs" dxfId="491" priority="5" operator="equal">
      <formula>"c"</formula>
    </cfRule>
    <cfRule type="cellIs" dxfId="490" priority="6" operator="equal">
      <formula>"nc"</formula>
    </cfRule>
    <cfRule type="cellIs" dxfId="489" priority="7" operator="equal">
      <formula>"na"</formula>
    </cfRule>
    <cfRule type="cellIs" dxfId="488" priority="8" operator="equal">
      <formula>"nt"</formula>
    </cfRule>
  </conditionalFormatting>
  <conditionalFormatting sqref="E4:E12 E14:E18 E20:E32 E40:E47">
    <cfRule type="cellIs" dxfId="487" priority="1" operator="equal">
      <formula>"c"</formula>
    </cfRule>
    <cfRule type="cellIs" dxfId="486" priority="2" operator="equal">
      <formula>"nc"</formula>
    </cfRule>
    <cfRule type="cellIs" dxfId="485" priority="3" operator="equal">
      <formula>"na"</formula>
    </cfRule>
    <cfRule type="cellIs" dxfId="484" priority="4" operator="equal">
      <formula>"nt"</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C8F39E9CFB8C4896B31547835AE803" ma:contentTypeVersion="8" ma:contentTypeDescription="Crée un document." ma:contentTypeScope="" ma:versionID="7319ef7d332d3e5190da9fe266cf3682">
  <xsd:schema xmlns:xsd="http://www.w3.org/2001/XMLSchema" xmlns:xs="http://www.w3.org/2001/XMLSchema" xmlns:p="http://schemas.microsoft.com/office/2006/metadata/properties" xmlns:ns2="e38308fc-193d-409e-ad87-abe49b9a31b5" xmlns:ns3="ba564495-6a88-4199-8ef1-f385e0f116d0" targetNamespace="http://schemas.microsoft.com/office/2006/metadata/properties" ma:root="true" ma:fieldsID="755aa970b66761a3b0fff5eba2fe68f9" ns2:_="" ns3:_="">
    <xsd:import namespace="e38308fc-193d-409e-ad87-abe49b9a31b5"/>
    <xsd:import namespace="ba564495-6a88-4199-8ef1-f385e0f116d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8308fc-193d-409e-ad87-abe49b9a31b5"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564495-6a88-4199-8ef1-f385e0f116d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95FEDA-3F7F-44FD-960E-08FD111B6F86}">
  <ds:schemaRefs>
    <ds:schemaRef ds:uri="http://schemas.microsoft.com/sharepoint/v3/contenttype/forms"/>
  </ds:schemaRefs>
</ds:datastoreItem>
</file>

<file path=customXml/itemProps2.xml><?xml version="1.0" encoding="utf-8"?>
<ds:datastoreItem xmlns:ds="http://schemas.openxmlformats.org/officeDocument/2006/customXml" ds:itemID="{565366CB-1FBD-4E29-88A3-ED38D4473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8308fc-193d-409e-ad87-abe49b9a31b5"/>
    <ds:schemaRef ds:uri="ba564495-6a88-4199-8ef1-f385e0f11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DCC062-B83D-429F-8FB8-2B93FCDFDE37}">
  <ds:schemaRefs>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ba564495-6a88-4199-8ef1-f385e0f116d0"/>
    <ds:schemaRef ds:uri="e38308fc-193d-409e-ad87-abe49b9a31b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47</vt:i4>
      </vt:variant>
      <vt:variant>
        <vt:lpstr>Plages nommées</vt:lpstr>
      </vt:variant>
      <vt:variant>
        <vt:i4>6</vt:i4>
      </vt:variant>
    </vt:vector>
  </HeadingPairs>
  <TitlesOfParts>
    <vt:vector size="53" baseType="lpstr">
      <vt:lpstr>Commentaires</vt:lpstr>
      <vt:lpstr>Echantillon</vt:lpstr>
      <vt:lpstr>Criteres</vt:lpstr>
      <vt:lpstr>Resultats</vt:lpstr>
      <vt:lpstr>BaseDeCalcul</vt:lpstr>
      <vt:lpstr>Synthese</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Annulation</vt:lpstr>
      <vt:lpstr>'P11'!Impression_des_titres</vt:lpstr>
      <vt:lpstr>'P12'!Impression_des_titres</vt:lpstr>
      <vt:lpstr>'P13'!Impression_des_titres</vt:lpstr>
      <vt:lpstr>'P14'!Impression_des_titres</vt:lpstr>
      <vt:lpstr>'P15'!Impression_des_titres</vt:lpstr>
      <vt:lpstr>'P16'!Impression_des_titres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d'audit RGAA 4</dc:title>
  <dc:subject/>
  <dc:creator>Christian VOLLE</dc:creator>
  <cp:keywords/>
  <dc:description/>
  <cp:lastModifiedBy>Christian VOLLE</cp:lastModifiedBy>
  <cp:revision/>
  <dcterms:created xsi:type="dcterms:W3CDTF">2018-05-17T22:27:55Z</dcterms:created>
  <dcterms:modified xsi:type="dcterms:W3CDTF">2021-07-12T21:10:50Z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0x010100A7C8F39E9CFB8C4896B31547835AE803</vt:lpwstr>
  </property>
  <property fmtid="{D5CDD505-2E9C-101B-9397-08002B2CF9AE}" pid="3" name="Order">
    <vt:r8>46200</vt:r8>
  </property>
</Properties>
</file>